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8535" activeTab="0"/>
  </bookViews>
  <sheets>
    <sheet name="Rend.terv.1.sz." sheetId="1" r:id="rId1"/>
    <sheet name="Rend.terv.1.1.sz." sheetId="2" r:id="rId2"/>
    <sheet name=" Rend.terv 1.2.sz." sheetId="3" r:id="rId3"/>
    <sheet name="Rend.terv.1.3.sz." sheetId="4" r:id="rId4"/>
    <sheet name="Rend.terv.2.sz." sheetId="5" r:id="rId5"/>
    <sheet name="Rend.terv.2.1.sz." sheetId="6" r:id="rId6"/>
    <sheet name="Rend.terv.2.1.1." sheetId="7" r:id="rId7"/>
    <sheet name="Rend.terv.2.2.sz." sheetId="8" r:id="rId8"/>
    <sheet name="Rend.terv.2.3.sz." sheetId="9" r:id="rId9"/>
  </sheets>
  <definedNames>
    <definedName name="_xlnm.Print_Area" localSheetId="4">'Rend.terv.2.sz.'!$A$1:$S$17</definedName>
  </definedNames>
  <calcPr fullCalcOnLoad="1"/>
</workbook>
</file>

<file path=xl/sharedStrings.xml><?xml version="1.0" encoding="utf-8"?>
<sst xmlns="http://schemas.openxmlformats.org/spreadsheetml/2006/main" count="396" uniqueCount="259">
  <si>
    <t>Felújítási kiadás</t>
  </si>
  <si>
    <t>M e g n e v e z é s</t>
  </si>
  <si>
    <t>Személyi juttatások</t>
  </si>
  <si>
    <r>
      <t xml:space="preserve">              1.1.1</t>
    </r>
    <r>
      <rPr>
        <sz val="7"/>
        <rFont val="Times New Roman"/>
        <family val="1"/>
      </rPr>
      <t xml:space="preserve">   </t>
    </r>
    <r>
      <rPr>
        <sz val="9"/>
        <rFont val="Times New Roman"/>
        <family val="1"/>
      </rPr>
      <t xml:space="preserve">A „Karcag I. Kötvény” kibocsátásából származó bevétel   </t>
    </r>
  </si>
  <si>
    <t>Karcagi „Erőforrás” Kft. részére üzemeltetésre
(Laktanya ingatlan, volt Ruhaipari Szöv. Üzemeltetésére, intézményi felújítások és pályázatok kezelésére)</t>
  </si>
  <si>
    <t>Orvosi ügyelet ellátására kiegészítés 520/2011.(XII.21.)"kt"sz.határozat alapján</t>
  </si>
  <si>
    <t xml:space="preserve">Jászkun kapitányok nyomában c. projekthez működésre </t>
  </si>
  <si>
    <t>Adatok 1.000,-Ft-ban</t>
  </si>
  <si>
    <t xml:space="preserve">Bevétel </t>
  </si>
  <si>
    <t xml:space="preserve">    1.    Normatív hozzájárulások</t>
  </si>
  <si>
    <t>2.    Központosított előirányzatok</t>
  </si>
  <si>
    <t xml:space="preserve">        3.    Normatív kötött felhasználású támogatások</t>
  </si>
  <si>
    <t xml:space="preserve"> 1. Tárgyi eszközök, immateriális javak értékesítése </t>
  </si>
  <si>
    <t xml:space="preserve"> 2. Önkormányzat sajátos felhalmozási és tőke bevétele</t>
  </si>
  <si>
    <r>
      <t>·</t>
    </r>
    <r>
      <rPr>
        <sz val="7"/>
        <rFont val="Times New Roman"/>
        <family val="1"/>
      </rPr>
      <t xml:space="preserve">    </t>
    </r>
    <r>
      <rPr>
        <sz val="8"/>
        <rFont val="Times New Roman"/>
        <family val="1"/>
      </rPr>
      <t xml:space="preserve">Helyben maradó rész  (8%) </t>
    </r>
  </si>
  <si>
    <r>
      <t>·</t>
    </r>
    <r>
      <rPr>
        <sz val="7"/>
        <rFont val="Times New Roman"/>
        <family val="1"/>
      </rPr>
      <t xml:space="preserve">    </t>
    </r>
    <r>
      <rPr>
        <sz val="8"/>
        <rFont val="Times New Roman"/>
        <family val="1"/>
      </rPr>
      <t xml:space="preserve">Jövedelemkülönbség mérséklésére   </t>
    </r>
  </si>
  <si>
    <t>Budapest Lizing Zrt.</t>
  </si>
  <si>
    <t>2007.</t>
  </si>
  <si>
    <t>UniCredit Bank Hungary Zrt.</t>
  </si>
  <si>
    <t xml:space="preserve">Nagykun Víz- és Csatornamű Kft.Karcag (Fejlesztési hitel fürdőfejlesztéshez) </t>
  </si>
  <si>
    <t xml:space="preserve"> MINDÖSSZESEN: (1-5.) :</t>
  </si>
  <si>
    <t>5.Kezességvállalás (HUF) összesen:</t>
  </si>
  <si>
    <t xml:space="preserve">                              fejlesztésre (38%)</t>
  </si>
  <si>
    <t>ERSTE Bank Zrt.: működésre (62%)</t>
  </si>
  <si>
    <t xml:space="preserve">MTZ 920.3 Mezőgazdasági vontató+tolólap (Városi Önkormányzat Városgondnoksága) </t>
  </si>
  <si>
    <t>3.Pénzügyi lizing kötelezettség (EUR)</t>
  </si>
  <si>
    <t>3. Pénzügyi lizing kötelezettség (EUR) összesen:</t>
  </si>
  <si>
    <t>** 2011. december 31-én érvényes MNB középárfolyam szerint (255,91 Ft/CHF, 311,13 Ft/EUR)</t>
  </si>
  <si>
    <t xml:space="preserve"> Hitelek és devizaalapú (CHF) kötvény kibocsátás összesen (1+2):</t>
  </si>
  <si>
    <t>Anyakönyvi események</t>
  </si>
  <si>
    <t>Szabadidősport és diáksport</t>
  </si>
  <si>
    <t>Tartalék</t>
  </si>
  <si>
    <t>Hivatali feladatok</t>
  </si>
  <si>
    <t>Kamat és árfolyambevétel</t>
  </si>
  <si>
    <r>
      <t>·</t>
    </r>
    <r>
      <rPr>
        <sz val="7"/>
        <rFont val="Times New Roman"/>
        <family val="1"/>
      </rPr>
      <t>   Kedvezményes óvodai, iskolai, kollégiumi étkeztetésre</t>
    </r>
  </si>
  <si>
    <t>Anyakönyvi események bevételei</t>
  </si>
  <si>
    <t>2015.</t>
  </si>
  <si>
    <t>2016-2020.</t>
  </si>
  <si>
    <t>Működési költségvetés</t>
  </si>
  <si>
    <t>Felhalmozási költségvetés</t>
  </si>
  <si>
    <t xml:space="preserve">  2006.</t>
  </si>
  <si>
    <t xml:space="preserve"> 3. Pénzügyi befektetések bevétel</t>
  </si>
  <si>
    <t>1. Forintalapú hitelek összesen:</t>
  </si>
  <si>
    <t>Belvízrendszerek építéséhez és felújításához</t>
  </si>
  <si>
    <t>Csapadékvíz elvezetést szolgáló beruházáshoz</t>
  </si>
  <si>
    <t xml:space="preserve">1. Forintalapú hitelek </t>
  </si>
  <si>
    <t>Felvétel éve</t>
  </si>
  <si>
    <t xml:space="preserve">2. Devizaalapú (CHF) kötvény kibocsátás </t>
  </si>
  <si>
    <t xml:space="preserve"> 2. Devizaalapú (CHF) kötvény kibocsátás összesen:</t>
  </si>
  <si>
    <t>Felvett, 
hitel és kibocsátott kötvény és egyéb kötelezettség összege</t>
  </si>
  <si>
    <t>Befektetési célú részesedések vásárlására</t>
  </si>
  <si>
    <t>Egyéb felhalmozási kiadás</t>
  </si>
  <si>
    <t>Támogatásértékű felhalmozási kiadás</t>
  </si>
  <si>
    <t>Felhalmozási célú pénzeszköz átadás államháztartáson kivülre</t>
  </si>
  <si>
    <t>Beruházási kiadások</t>
  </si>
  <si>
    <t>Támogatásértékű működésikiadás</t>
  </si>
  <si>
    <t>Működési célú pénzeszköz átadás államháztartáson kivülre</t>
  </si>
  <si>
    <t>Társadalom-, szociálpolitikai és egyéb juttatás támogatás</t>
  </si>
  <si>
    <t>Karcag Városi Cigány Nemzetiségi Önkormányzat támogatása (1 fő adminisztrátor 4 órás 
foglalkoztatásához 900 ezer Ft és a Kulturális rendezvényekhez 100 ezer Ft)</t>
  </si>
  <si>
    <t>Kölcsönök</t>
  </si>
  <si>
    <t>Működésre</t>
  </si>
  <si>
    <t>Felhalmozásra</t>
  </si>
  <si>
    <t>Nemzeti Közfoglalkoztatási Program keretében közfoglalkoztatásra</t>
  </si>
  <si>
    <t>Karcag Városi TV-vel együttműködési szerződés hirdetésre és támogatásra</t>
  </si>
  <si>
    <t>Karcagi Sportegyesület támogatás</t>
  </si>
  <si>
    <t>Finanszírozási kiadás</t>
  </si>
  <si>
    <t>Költségvetési szervek támogatása</t>
  </si>
  <si>
    <t>Egyéb működési kiadások</t>
  </si>
  <si>
    <t>Kiadás 
összesen</t>
  </si>
  <si>
    <t>Egyéb működési kiadás</t>
  </si>
  <si>
    <t>Támogatásértékű működési kiadás</t>
  </si>
  <si>
    <t>Egyéb felhalmozási kiadások</t>
  </si>
  <si>
    <t>Támogatáértékű felhalmozási kiadás</t>
  </si>
  <si>
    <t>Befektetési célú részesedések vásárlása</t>
  </si>
  <si>
    <t>Pénzforgalom nélküli kiadás (céltartalék működésre)</t>
  </si>
  <si>
    <t>Költségvetési szervek kiadásai</t>
  </si>
  <si>
    <t>Önkormányzat kiadása költségvetési szervek támogatása nélkül</t>
  </si>
  <si>
    <t xml:space="preserve">Önkormányzat irányítása alá tartozó költségvetési szerveknek részére támogatás </t>
  </si>
  <si>
    <t>Társadalom-, szociálpolitikai és egyéb juttatás</t>
  </si>
  <si>
    <t>Kiadás
összesen</t>
  </si>
  <si>
    <t>Költségvetési szervek megnevezése</t>
  </si>
  <si>
    <t xml:space="preserve">             1.1.2. Egyéb feladattal kötött pénzmaradvány és 
                       tartalék</t>
  </si>
  <si>
    <t xml:space="preserve">                                   - felhalmozási célra                                                                                         </t>
  </si>
  <si>
    <t xml:space="preserve">       1.1. Önkormányzat 2011. évi pénzmaradványa és tartaléka</t>
  </si>
  <si>
    <t>Foglalkoztatást helyettesítő támogatás</t>
  </si>
  <si>
    <t>Karcagi Általános Iskolai Központ</t>
  </si>
  <si>
    <t>Varró István Szakiskola, Szakközépiskola, Általános Iskola és Kollégium</t>
  </si>
  <si>
    <t>Déryné Kulturális,Turisztikai,Sport Központ és Könyvtár</t>
  </si>
  <si>
    <t>Önkormányzatot terhelő kifizetések</t>
  </si>
  <si>
    <t>Rendszeres szociális segély egészségkárosodott személyeknek minősülők részére</t>
  </si>
  <si>
    <t>Darámyi Ignác terv a Nemzeti Vidékstratégia programjaiban való részvételhez</t>
  </si>
  <si>
    <t>Felhalmozási és tőke jellegű bevétel</t>
  </si>
  <si>
    <t xml:space="preserve">1.Városi Önkormányzat Városgondnoksága és a hozzá tartozó intézmények összesen: </t>
  </si>
  <si>
    <r>
      <t>1</t>
    </r>
    <r>
      <rPr>
        <b/>
        <u val="single"/>
        <sz val="10"/>
        <rFont val="Arial"/>
        <family val="2"/>
      </rPr>
      <t xml:space="preserve">.Városi Önkormányzat Városgondnokság és a hozzá tartozó intézmények: </t>
    </r>
  </si>
  <si>
    <t>Ingatlan értékesítések után fizetendő ÁFA</t>
  </si>
  <si>
    <t>Karcagi Többcélú Kistérségi Társulás részére támogatás a karcagi székhellyel, telephellyel rendelkező intézmények működtetéséhez</t>
  </si>
  <si>
    <t xml:space="preserve">Ebből:   - tőketörlesztés (Fejlesztési hitel és Kötvény visszafizetés)                    </t>
  </si>
  <si>
    <t xml:space="preserve">    ·  Egyes jövedelempótló támogatások kiegészítéséhez</t>
  </si>
  <si>
    <t>Felhalmozási</t>
  </si>
  <si>
    <t xml:space="preserve">2013. </t>
  </si>
  <si>
    <t xml:space="preserve">2014. </t>
  </si>
  <si>
    <t>Karcagi Hírmondó</t>
  </si>
  <si>
    <t>Egészségügyi feladatok</t>
  </si>
  <si>
    <t>Oktatási feladatok</t>
  </si>
  <si>
    <t>Polgármesteri Hivatal</t>
  </si>
  <si>
    <t>Munkaadót terhelő járulékok és szociális hozzájárulási adó</t>
  </si>
  <si>
    <t>Környezetvédelmi Alap</t>
  </si>
  <si>
    <t>·   Karcag-Kenderes Ivóvízminőség-javító Projekt saját forrás kiegészítésére</t>
  </si>
  <si>
    <t xml:space="preserve">             - kamat és árfolyam (felvett hitelek és 2007. évben kibocsátott kötvény után)            </t>
  </si>
  <si>
    <t>Működési bevétel</t>
  </si>
  <si>
    <t>Önkormányzati támogatás</t>
  </si>
  <si>
    <t xml:space="preserve"> 2026-2030.</t>
  </si>
  <si>
    <t>OTP és Kereskedelmi Bank Nyrt.-től</t>
  </si>
  <si>
    <t xml:space="preserve">       2.2. Folyószámlahitel (működés) igénybevétel</t>
  </si>
  <si>
    <t>Ellátottak pénzbeli juttatásai</t>
  </si>
  <si>
    <t>Dologi és egyéb folyó kiadás</t>
  </si>
  <si>
    <t xml:space="preserve">Személyi juttatások </t>
  </si>
  <si>
    <t>Dologi és egyéb folyó kiadások</t>
  </si>
  <si>
    <t>Felújítási kiadások</t>
  </si>
  <si>
    <t xml:space="preserve">                        Ebből: - működési célra (Kátai Gábor Kórház)                                                                                         </t>
  </si>
  <si>
    <t>2. Polgármesteri Hivatal</t>
  </si>
  <si>
    <t>Önkormányzat összesen (1-2):</t>
  </si>
  <si>
    <t xml:space="preserve">                Adatok: 1.000,-Ft-ban</t>
  </si>
  <si>
    <t>Hatósági, engedélyezési feladatok</t>
  </si>
  <si>
    <t>Földhaszon</t>
  </si>
  <si>
    <t>Mezőőri járulék</t>
  </si>
  <si>
    <t>Közterület-használati díj</t>
  </si>
  <si>
    <t>Ö s s z e s e n :</t>
  </si>
  <si>
    <t xml:space="preserve">                 </t>
  </si>
  <si>
    <t xml:space="preserve">Adatok 1.000,-Ft-ban </t>
  </si>
  <si>
    <t>Cím megnevezése</t>
  </si>
  <si>
    <t>Ö S S Z E S E N:</t>
  </si>
  <si>
    <t>Kiadás összesen</t>
  </si>
  <si>
    <t>Működési</t>
  </si>
  <si>
    <t>Városi díjak és kegyeleti költség</t>
  </si>
  <si>
    <t>Képviselői keret</t>
  </si>
  <si>
    <t>Tagdíjak, támogatások</t>
  </si>
  <si>
    <t xml:space="preserve">       2.1. Fejlesztési hitel igénybevétel</t>
  </si>
  <si>
    <t xml:space="preserve">2021-2025. </t>
  </si>
  <si>
    <t xml:space="preserve">   2006.</t>
  </si>
  <si>
    <t>Útalap építésekre</t>
  </si>
  <si>
    <t xml:space="preserve">  2007.</t>
  </si>
  <si>
    <t>Adatok: 1.000,-Ft-ban</t>
  </si>
  <si>
    <t>Hitelek törlesztése, kötvény és hitelek kamatai</t>
  </si>
  <si>
    <t xml:space="preserve">   1. Belső finanszírozási művelet</t>
  </si>
  <si>
    <t xml:space="preserve">   2. Külső finanszírozási művelet</t>
  </si>
  <si>
    <t xml:space="preserve">                        Ebből: - működési célra                                                                                         </t>
  </si>
  <si>
    <t>Mezőgazdaság és környezetvédelem</t>
  </si>
  <si>
    <t>Rendszeres szociális segély 55. életévét betöltöttek részére</t>
  </si>
  <si>
    <t>Lakásfenntartási tám. a helyi rendelet alapján</t>
  </si>
  <si>
    <r>
      <t>1.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 xml:space="preserve">  Önkormányzatok sajátos működési bevételei </t>
    </r>
  </si>
  <si>
    <t xml:space="preserve">    1.1 Helyi adók </t>
  </si>
  <si>
    <t xml:space="preserve">    1.1.1. Ipaűzési adó</t>
  </si>
  <si>
    <t xml:space="preserve">    1.1.2. Idegenforgalmi adó</t>
  </si>
  <si>
    <t xml:space="preserve">    1.2. Átengedett központi adók</t>
  </si>
  <si>
    <t>1.2.1. Személyi jövedelemadó</t>
  </si>
  <si>
    <t xml:space="preserve">       1.2.2. Gépjárműadó (100%)                 </t>
  </si>
  <si>
    <t xml:space="preserve">       1.2.3. Termőföld bérbeadásából származó személyi jövedelemadó</t>
  </si>
  <si>
    <t xml:space="preserve">   1.3. Bírságok, pótlékok és egyéb sajátos bevételek </t>
  </si>
  <si>
    <t xml:space="preserve">   1.3.1. Bírságok</t>
  </si>
  <si>
    <t xml:space="preserve">   1.3.2. Késedelmi pótlékok</t>
  </si>
  <si>
    <t>I. Közhatalmi bevétel összesen:</t>
  </si>
  <si>
    <r>
      <t xml:space="preserve">III. </t>
    </r>
    <r>
      <rPr>
        <b/>
        <u val="single"/>
        <sz val="9"/>
        <rFont val="Times New Roman"/>
        <family val="1"/>
      </rPr>
      <t>Támogatás</t>
    </r>
    <r>
      <rPr>
        <b/>
        <sz val="9"/>
        <rFont val="Times New Roman"/>
        <family val="1"/>
      </rPr>
      <t xml:space="preserve"> </t>
    </r>
  </si>
  <si>
    <t>II. Intézményi működési bevétel összesen</t>
  </si>
  <si>
    <t xml:space="preserve">III. Támogatás összesen: </t>
  </si>
  <si>
    <t>1. Működési célú támogatásértékű bevétel</t>
  </si>
  <si>
    <t>2. Felhalmozási célú támogatásértékű bevétel</t>
  </si>
  <si>
    <t>2. Felhalmozási célú átvett pénzeszköz az államháztartáson kívülről</t>
  </si>
  <si>
    <t>1. Működési célú átvett pénzeszköz az államháztartáson kívülről</t>
  </si>
  <si>
    <t>1. Előző évi működési célú maradvány átvétele</t>
  </si>
  <si>
    <t>2. Előző évi felhalmozási célú maradvány átvétele</t>
  </si>
  <si>
    <t>VII. Kölcsön összesen:
     (Kapott kölcsönökből és a nyújtott kölcsönök visszatérüléséből származik)</t>
  </si>
  <si>
    <r>
      <t xml:space="preserve">I. </t>
    </r>
    <r>
      <rPr>
        <b/>
        <u val="single"/>
        <sz val="9"/>
        <rFont val="Times New Roman"/>
        <family val="1"/>
      </rPr>
      <t xml:space="preserve">Közhatalmi bevétel </t>
    </r>
  </si>
  <si>
    <t>1. Kölcsön működésre</t>
  </si>
  <si>
    <t>2. Kölcsön felhalmozásra</t>
  </si>
  <si>
    <t>Kiemelt előirányzat megnevezése</t>
  </si>
  <si>
    <t>Működési és a felhalmozási célú támogatásértékű bevétel</t>
  </si>
  <si>
    <t>Működési és felhalmozási célú átvett pénzeszköz</t>
  </si>
  <si>
    <t>Kölcsön</t>
  </si>
  <si>
    <t xml:space="preserve">Polgármesteri Hivatal </t>
  </si>
  <si>
    <t>Költségvetési szerv megnevezése</t>
  </si>
  <si>
    <t xml:space="preserve">Városi Önkormányzat Városgondnoksága és a hozzá tartozó költségvetési szervek összesen: </t>
  </si>
  <si>
    <t>Költségvetési szervek összesen:</t>
  </si>
  <si>
    <t xml:space="preserve">                        Ebből: - működési célra                                                                                          </t>
  </si>
  <si>
    <t>Költségvetési szervenként 
bevétel összesen</t>
  </si>
  <si>
    <t>Költségvetési szervenként 
bevétel mindösszesen</t>
  </si>
  <si>
    <t>Előző évi pénzmaradvány és tartalék (pénzforgalom nélküli bevétel)</t>
  </si>
  <si>
    <t>M i n d ö s s z s e n:</t>
  </si>
  <si>
    <t>Ö s s z e s e n:</t>
  </si>
  <si>
    <t xml:space="preserve">Közvilágítás  </t>
  </si>
  <si>
    <t>Városi Önkormányzat Városgondnoksága</t>
  </si>
  <si>
    <t xml:space="preserve">M e g n e v e z é s </t>
  </si>
  <si>
    <t>Összesen</t>
  </si>
  <si>
    <t>K i a d á s b ó l</t>
  </si>
  <si>
    <t>Út-híd fenntartás</t>
  </si>
  <si>
    <t xml:space="preserve">                                 </t>
  </si>
  <si>
    <t>K I A D Á S B Ó L</t>
  </si>
  <si>
    <t>Madarász Imre Egyesített Óvoda és Pedagógiai Szakszolgálat</t>
  </si>
  <si>
    <t xml:space="preserve">Kötbér, egyéb kártérítés, bánatpénz </t>
  </si>
  <si>
    <t>Építés- és településfejlesztési feladatok</t>
  </si>
  <si>
    <t>Polgárőrség támogatása</t>
  </si>
  <si>
    <t>Polgárvédelem</t>
  </si>
  <si>
    <t>Rendkívüli szociális támogatás</t>
  </si>
  <si>
    <t>Rendkívüli gyermekvédelmi támogatás</t>
  </si>
  <si>
    <t>Normatív lakás fenntartási támogatás</t>
  </si>
  <si>
    <t>Ifjúságpolitikai feladatok</t>
  </si>
  <si>
    <t>Közművelődési feladatok</t>
  </si>
  <si>
    <t>Megnevezés</t>
  </si>
  <si>
    <r>
      <t xml:space="preserve">IV. </t>
    </r>
    <r>
      <rPr>
        <b/>
        <u val="single"/>
        <sz val="9"/>
        <rFont val="Times New Roman"/>
        <family val="1"/>
      </rPr>
      <t>Felhalmozási és tőke jellegű bevétel</t>
    </r>
  </si>
  <si>
    <t xml:space="preserve">IV. Felhalmozási és tőke jellegű bevétel összesen: </t>
  </si>
  <si>
    <r>
      <t xml:space="preserve">V. </t>
    </r>
    <r>
      <rPr>
        <b/>
        <u val="single"/>
        <sz val="9"/>
        <rFont val="Times New Roman"/>
        <family val="1"/>
      </rPr>
      <t>Működési és a felhalmozási célú támogatásértékű bevétel</t>
    </r>
  </si>
  <si>
    <t xml:space="preserve">V. Működési és a felhalmozási célú támogatásértékű bevétel összesen: </t>
  </si>
  <si>
    <r>
      <t xml:space="preserve">VI. </t>
    </r>
    <r>
      <rPr>
        <b/>
        <u val="single"/>
        <sz val="9"/>
        <rFont val="Times New Roman"/>
        <family val="1"/>
      </rPr>
      <t>Működési és a felhalmozási célú átvett pénzeszköz</t>
    </r>
  </si>
  <si>
    <t xml:space="preserve">VI. Működési és a felhalmozási célú átvett pénzeszköz összesen: </t>
  </si>
  <si>
    <r>
      <t xml:space="preserve">VII. </t>
    </r>
    <r>
      <rPr>
        <b/>
        <u val="single"/>
        <sz val="9"/>
        <rFont val="Times New Roman"/>
        <family val="1"/>
      </rPr>
      <t>Előző év működési és felhalmozási célú maradvány átvétele</t>
    </r>
  </si>
  <si>
    <t>VII. Előző évi működési és felhalmozási célú maradvány átvétele összesen:</t>
  </si>
  <si>
    <t>VIII. Kölcsön összesen:
     (Kapott kölcsönökből és a nyújtott kölcsönök visszatérüléséből származik)</t>
  </si>
  <si>
    <t>VIII. Kölcsön összesen:</t>
  </si>
  <si>
    <r>
      <t xml:space="preserve">IX. </t>
    </r>
    <r>
      <rPr>
        <b/>
        <u val="single"/>
        <sz val="9"/>
        <rFont val="Times New Roman"/>
        <family val="1"/>
      </rPr>
      <t>Finanszírozási bevételek</t>
    </r>
  </si>
  <si>
    <t>IX. Finanszírozási bevételek összesen:</t>
  </si>
  <si>
    <t>Bevételek mindösszesen (I-IX.):</t>
  </si>
  <si>
    <t xml:space="preserve">Önkormányzati bevétel finanaszírozási bevétel nélkül összesen (I.-VIII.): </t>
  </si>
  <si>
    <t>Önkormányzati tulajdonú ingatlanok előtti közműépítésre</t>
  </si>
  <si>
    <t>Önkormányzat</t>
  </si>
  <si>
    <t>Hírmondó bevétele:
    ebből: "Kátai Program" bevétele 2500 ezer Ft
               Hirdetés bevétele              635 ezer Ft</t>
  </si>
  <si>
    <t>2013. évi működési bevételei forrásonkénti bontásban</t>
  </si>
  <si>
    <t>Észak-Alföldi Ivóvízminőség Javító Program  beruházáshoz saját forrás biztosítására</t>
  </si>
  <si>
    <t xml:space="preserve">Nagykunsági Víz és Csatornamű Kft. részére a karcagi Városi Gyógyvizű Termálfürdő fejlesztésére az ÉAOP-2.1.1/A-2f-2009-0007 pályázatban nem finanszírozott, de a fejlesztéshez szorosan kapcsolódó beruházások </t>
  </si>
  <si>
    <t xml:space="preserve">Karcag Városi Önkormányzat 2013. évi költségvetés kiadási főösszegén belül az önkormányzat kiadásai feladatonként, 
előirányzat csoportokként és kiemelt előirányzatonkénti bontásban </t>
  </si>
  <si>
    <t>235/2012.(IX.27.)"kt"sz.határozat alpján az iskola egészségügyi feladatok ellátására</t>
  </si>
  <si>
    <t>222/2012.(IX.27.)"kt"sz.határozat alapján a menetrendszerinti helyi autóbusz-közlekedési szolgáltatás biztosítására támogatás</t>
  </si>
  <si>
    <t>Karcagi Általános Iskolai Központ 
(élelmezés várható kiadása))</t>
  </si>
  <si>
    <t>Varró István Szakiskola, Szakközépiskola, Általános Iskola és Kollégium 
(élelmezés várható kiadása)</t>
  </si>
  <si>
    <t>Jász-Nagykun-Szolnok Megyei Kádas György Óvoda, Általános Iskola Szakiskola, Egységes Gyógypedagógiai Módszertani Intézmény, Diákotthon és Gyermekotthon Tagintézmény 
(élelmezés várható kiadása)</t>
  </si>
  <si>
    <t>"Alföld Szíve" Térségi Turisztikai Egyesület által benyújtandó "Helyi és térségi turisztikai desztinációs menetzsment szervezetek és turisztikai klaszterek létrehozása és fejlesztése" pályázathoz hozzájárulás</t>
  </si>
  <si>
    <t>4. Kezességvállalás (HUF)</t>
  </si>
  <si>
    <t>Győrffy István Nagykun Múzeum</t>
  </si>
  <si>
    <t>II. Működési bevétel</t>
  </si>
  <si>
    <t>Karcag Városi Önkormányzat 2013. évi költségvetési kiadás főösszege előirányzat-csoportonként és kiemelt előirányzatonként</t>
  </si>
  <si>
    <t>Karcag Városi Önkormányzat 2013. évi költségvetés bevételi főösszege 
kiemelt előirányzatonkénti bontásban</t>
  </si>
  <si>
    <t>Karcag Városi Önkormányzat 2013. évi költségvetés bevételi főösszegén belül 
az önkormányzat bevétele kiemelt előirányzatonkénti bontásban</t>
  </si>
  <si>
    <t>Karcag Városi Önkormányzat 2013. évi költségvetési bevételi főösszegén belül 
a költségvetési szervek bevételei kiemelt előirányzatonkénti bontásban</t>
  </si>
  <si>
    <t>Karcag Városi Önkormányzat 2013. évi költségvetési kiadás főösszegén belül a címenkénti kiadás, előirányzat-csoportokként és kiemelt előirányzatonkénti bontásban</t>
  </si>
  <si>
    <t>Karcag Városi Önkormányzat Polgármesteri Hivatala 2013. évi kiadásai feladatonként,
 előirányzat-csoportokként és kiemelt előirányzatonkénti bontásban</t>
  </si>
  <si>
    <t>Bérleti díj 
Önkormányzati bevételből felhalmozásra kötött 49950 ezer Ft</t>
  </si>
  <si>
    <t>2012.
dec.31-én fennálló
állomány</t>
  </si>
  <si>
    <t>Karcag Városi Önkormányzat 2013. évben fennálló kötelezettségei lejárat, hitelezők és eszközök szerinti bontásban 
(járulékok és inflációkövetés nélkül)</t>
  </si>
  <si>
    <t>Tiszamenti Regionális Vízművek Zrt. által a rendszerfüggő és rendszer független elemek után fizetendő bérleti díj felhasználása</t>
  </si>
  <si>
    <t>Karcag Városi Önkormányzat és Polgármesteri Hivatala</t>
  </si>
  <si>
    <t xml:space="preserve">2.3. sz. melléklet Karcag Város Önkormányzata Képviselő Testületének 286/2012. (IXI.29.) önkormányzat határozatához </t>
  </si>
  <si>
    <t xml:space="preserve">1.1. sz. melléklet Karcag Város Önkormányzata Képviselő Testületének  286/2012.(XI.29.) önkormányzati határozathoz </t>
  </si>
  <si>
    <t xml:space="preserve">1. sz. melléklet Karcag Város Önkormányzata Képviselő Testületének 286/2012. (XI.29.) önkormányzati határozathoz </t>
  </si>
  <si>
    <t xml:space="preserve">1.2. sz. melléklet  Karcag Város Önkormányzata Képviselő Testületének286/2012. (XI.29.)  önkormányzati határozathoz </t>
  </si>
  <si>
    <t xml:space="preserve">1.3. sz. melléklet  Karcag Város Önkormányzata Képviselő Testületének 286/2012. (XI.29.) határozatáhozz </t>
  </si>
  <si>
    <t xml:space="preserve">2.  sz. melléklet Karcag Város Önkormányzata Képviselő Testületének 286/2012. (XI.29.) önkormányzati határozatához </t>
  </si>
  <si>
    <t xml:space="preserve">2.1.  sz. melléklet Karcag Város Önkormányzata Képviselő Testületének 286/2012. (XI.29.) önkormányzati határozatához </t>
  </si>
  <si>
    <r>
      <t xml:space="preserve">             </t>
    </r>
    <r>
      <rPr>
        <i/>
        <u val="single"/>
        <sz val="10"/>
        <rFont val="Times New Roman"/>
        <family val="1"/>
      </rPr>
      <t xml:space="preserve">2.1.1. sz. melléklet Karcag Város Önkormányzata Képviselő Testületének 286/2012. (XI.29.)   határozatához </t>
    </r>
  </si>
  <si>
    <t xml:space="preserve">2.2.sz. melléklet Karcag Város Önkormányzata Képviselő Testületének  286/2012. (XI.29.)  önkormányzati határozatához </t>
  </si>
  <si>
    <t xml:space="preserve">A 2012. november 29-ei nyílt jegyzőkönyv mellléklete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</si>
</sst>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_F_t"/>
    <numFmt numFmtId="168" formatCode="[$€-2]\ #\ ##,000_);[Red]\([$€-2]\ #\ ##,000\)"/>
    <numFmt numFmtId="169" formatCode="#,##0_ ;\-#,##0\ 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u val="single"/>
      <sz val="9"/>
      <name val="Times New Roman"/>
      <family val="1"/>
    </font>
    <font>
      <sz val="9"/>
      <name val="Arial"/>
      <family val="2"/>
    </font>
    <font>
      <b/>
      <i/>
      <sz val="5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u val="single"/>
      <sz val="10"/>
      <name val="Times New Roman"/>
      <family val="1"/>
    </font>
    <font>
      <sz val="10.5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b/>
      <sz val="10.5"/>
      <name val="Times New Roman"/>
      <family val="1"/>
    </font>
    <font>
      <b/>
      <sz val="10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0"/>
    </font>
    <font>
      <b/>
      <u val="single"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17" borderId="7" applyNumberFormat="0" applyFont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43" fillId="4" borderId="0" applyNumberFormat="0" applyBorder="0" applyAlignment="0" applyProtection="0"/>
    <xf numFmtId="0" fontId="44" fillId="22" borderId="8" applyNumberFormat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  <xf numFmtId="0" fontId="48" fillId="23" borderId="0" applyNumberFormat="0" applyBorder="0" applyAlignment="0" applyProtection="0"/>
    <xf numFmtId="0" fontId="49" fillId="22" borderId="1" applyNumberFormat="0" applyAlignment="0" applyProtection="0"/>
    <xf numFmtId="9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Font="1" applyAlignment="1">
      <alignment/>
    </xf>
    <xf numFmtId="0" fontId="15" fillId="0" borderId="0" xfId="0" applyFont="1" applyAlignment="1">
      <alignment horizontal="right" indent="15"/>
    </xf>
    <xf numFmtId="0" fontId="15" fillId="0" borderId="11" xfId="0" applyFont="1" applyBorder="1" applyAlignment="1">
      <alignment horizontal="left" vertical="top" wrapText="1" indent="1"/>
    </xf>
    <xf numFmtId="0" fontId="19" fillId="0" borderId="11" xfId="0" applyFont="1" applyBorder="1" applyAlignment="1">
      <alignment horizontal="left" vertical="top" wrapText="1" indent="2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9" fillId="0" borderId="0" xfId="0" applyFont="1" applyAlignment="1">
      <alignment horizontal="left" indent="15"/>
    </xf>
    <xf numFmtId="0" fontId="3" fillId="0" borderId="0" xfId="0" applyFont="1" applyAlignment="1">
      <alignment/>
    </xf>
    <xf numFmtId="0" fontId="19" fillId="0" borderId="13" xfId="0" applyFont="1" applyBorder="1" applyAlignment="1">
      <alignment horizontal="right" wrapText="1"/>
    </xf>
    <xf numFmtId="0" fontId="19" fillId="0" borderId="12" xfId="0" applyFont="1" applyBorder="1" applyAlignment="1">
      <alignment horizontal="right" wrapText="1"/>
    </xf>
    <xf numFmtId="0" fontId="15" fillId="0" borderId="11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167" fontId="0" fillId="0" borderId="0" xfId="0" applyNumberFormat="1" applyAlignment="1">
      <alignment/>
    </xf>
    <xf numFmtId="167" fontId="15" fillId="0" borderId="13" xfId="0" applyNumberFormat="1" applyFont="1" applyBorder="1" applyAlignment="1">
      <alignment horizontal="right" vertical="top" wrapText="1"/>
    </xf>
    <xf numFmtId="167" fontId="20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167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vertical="center"/>
    </xf>
    <xf numFmtId="167" fontId="15" fillId="0" borderId="0" xfId="0" applyNumberFormat="1" applyFont="1" applyAlignment="1">
      <alignment vertical="top" wrapText="1"/>
    </xf>
    <xf numFmtId="167" fontId="19" fillId="0" borderId="0" xfId="0" applyNumberFormat="1" applyFont="1" applyAlignment="1">
      <alignment vertical="top" wrapText="1"/>
    </xf>
    <xf numFmtId="0" fontId="2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9" fillId="0" borderId="0" xfId="0" applyFont="1" applyBorder="1" applyAlignment="1">
      <alignment horizontal="right" wrapText="1"/>
    </xf>
    <xf numFmtId="0" fontId="19" fillId="0" borderId="14" xfId="0" applyFont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5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 vertical="center" wrapText="1"/>
    </xf>
    <xf numFmtId="0" fontId="21" fillId="0" borderId="19" xfId="0" applyFont="1" applyBorder="1" applyAlignment="1">
      <alignment/>
    </xf>
    <xf numFmtId="0" fontId="19" fillId="0" borderId="11" xfId="0" applyFont="1" applyBorder="1" applyAlignment="1">
      <alignment horizontal="left" vertical="top" wrapText="1" indent="4"/>
    </xf>
    <xf numFmtId="167" fontId="15" fillId="0" borderId="20" xfId="0" applyNumberFormat="1" applyFont="1" applyBorder="1" applyAlignment="1">
      <alignment horizontal="right" vertical="center" wrapText="1" indent="1"/>
    </xf>
    <xf numFmtId="3" fontId="4" fillId="0" borderId="13" xfId="0" applyNumberFormat="1" applyFont="1" applyBorder="1" applyAlignment="1">
      <alignment horizontal="center" vertical="center" wrapText="1"/>
    </xf>
    <xf numFmtId="167" fontId="4" fillId="0" borderId="0" xfId="0" applyNumberFormat="1" applyFont="1" applyAlignment="1">
      <alignment horizontal="right"/>
    </xf>
    <xf numFmtId="0" fontId="8" fillId="0" borderId="21" xfId="0" applyFont="1" applyBorder="1" applyAlignment="1">
      <alignment vertical="top" wrapText="1"/>
    </xf>
    <xf numFmtId="167" fontId="15" fillId="0" borderId="22" xfId="0" applyNumberFormat="1" applyFont="1" applyBorder="1" applyAlignment="1">
      <alignment horizontal="right" vertical="center" wrapText="1" indent="1"/>
    </xf>
    <xf numFmtId="167" fontId="15" fillId="0" borderId="23" xfId="0" applyNumberFormat="1" applyFont="1" applyBorder="1" applyAlignment="1">
      <alignment horizontal="right" vertical="center" wrapText="1" indent="1"/>
    </xf>
    <xf numFmtId="167" fontId="18" fillId="0" borderId="24" xfId="0" applyNumberFormat="1" applyFont="1" applyBorder="1" applyAlignment="1">
      <alignment horizontal="right" vertical="center" wrapText="1" indent="1"/>
    </xf>
    <xf numFmtId="167" fontId="18" fillId="0" borderId="22" xfId="0" applyNumberFormat="1" applyFont="1" applyBorder="1" applyAlignment="1">
      <alignment horizontal="right" vertical="center" wrapText="1" indent="1"/>
    </xf>
    <xf numFmtId="167" fontId="15" fillId="0" borderId="25" xfId="0" applyNumberFormat="1" applyFont="1" applyBorder="1" applyAlignment="1">
      <alignment horizontal="right" vertical="center" wrapText="1" indent="1"/>
    </xf>
    <xf numFmtId="167" fontId="18" fillId="0" borderId="26" xfId="0" applyNumberFormat="1" applyFont="1" applyBorder="1" applyAlignment="1">
      <alignment horizontal="right" vertical="center" wrapText="1" indent="1"/>
    </xf>
    <xf numFmtId="167" fontId="15" fillId="0" borderId="24" xfId="0" applyNumberFormat="1" applyFont="1" applyBorder="1" applyAlignment="1">
      <alignment horizontal="right" vertical="center" wrapText="1" indent="1"/>
    </xf>
    <xf numFmtId="167" fontId="15" fillId="0" borderId="26" xfId="0" applyNumberFormat="1" applyFont="1" applyBorder="1" applyAlignment="1">
      <alignment horizontal="right" vertical="center" wrapText="1" indent="1"/>
    </xf>
    <xf numFmtId="167" fontId="18" fillId="0" borderId="27" xfId="0" applyNumberFormat="1" applyFont="1" applyBorder="1" applyAlignment="1">
      <alignment horizontal="right" vertical="center" wrapText="1" indent="1"/>
    </xf>
    <xf numFmtId="167" fontId="18" fillId="0" borderId="28" xfId="0" applyNumberFormat="1" applyFont="1" applyBorder="1" applyAlignment="1">
      <alignment horizontal="right" vertical="center" wrapText="1" indent="1"/>
    </xf>
    <xf numFmtId="167" fontId="15" fillId="0" borderId="13" xfId="0" applyNumberFormat="1" applyFont="1" applyBorder="1" applyAlignment="1">
      <alignment horizontal="right" vertical="center" wrapText="1" indent="1"/>
    </xf>
    <xf numFmtId="167" fontId="19" fillId="0" borderId="13" xfId="0" applyNumberFormat="1" applyFont="1" applyBorder="1" applyAlignment="1">
      <alignment horizontal="right" vertical="center" wrapText="1" indent="1"/>
    </xf>
    <xf numFmtId="167" fontId="18" fillId="0" borderId="29" xfId="0" applyNumberFormat="1" applyFont="1" applyBorder="1" applyAlignment="1">
      <alignment horizontal="right" vertical="center" wrapText="1" indent="1"/>
    </xf>
    <xf numFmtId="167" fontId="18" fillId="0" borderId="13" xfId="0" applyNumberFormat="1" applyFont="1" applyBorder="1" applyAlignment="1">
      <alignment horizontal="right" vertical="center" wrapText="1" indent="1"/>
    </xf>
    <xf numFmtId="167" fontId="15" fillId="0" borderId="30" xfId="0" applyNumberFormat="1" applyFont="1" applyBorder="1" applyAlignment="1">
      <alignment horizontal="right" vertical="center" wrapText="1" indent="1"/>
    </xf>
    <xf numFmtId="167" fontId="15" fillId="0" borderId="31" xfId="0" applyNumberFormat="1" applyFont="1" applyBorder="1" applyAlignment="1">
      <alignment horizontal="right" vertical="center" wrapText="1" indent="1"/>
    </xf>
    <xf numFmtId="167" fontId="19" fillId="0" borderId="30" xfId="0" applyNumberFormat="1" applyFont="1" applyBorder="1" applyAlignment="1">
      <alignment horizontal="right" vertical="center" wrapText="1" indent="1"/>
    </xf>
    <xf numFmtId="167" fontId="15" fillId="0" borderId="32" xfId="0" applyNumberFormat="1" applyFont="1" applyBorder="1" applyAlignment="1">
      <alignment horizontal="right" vertical="center" wrapText="1" indent="1"/>
    </xf>
    <xf numFmtId="167" fontId="15" fillId="0" borderId="17" xfId="0" applyNumberFormat="1" applyFont="1" applyBorder="1" applyAlignment="1">
      <alignment horizontal="right" vertical="center" wrapText="1" indent="1"/>
    </xf>
    <xf numFmtId="167" fontId="15" fillId="0" borderId="0" xfId="0" applyNumberFormat="1" applyFont="1" applyBorder="1" applyAlignment="1">
      <alignment horizontal="right" vertical="center" wrapText="1" indent="1"/>
    </xf>
    <xf numFmtId="0" fontId="15" fillId="0" borderId="0" xfId="0" applyFont="1" applyBorder="1" applyAlignment="1">
      <alignment horizontal="right" vertical="center" indent="1"/>
    </xf>
    <xf numFmtId="167" fontId="15" fillId="0" borderId="29" xfId="0" applyNumberFormat="1" applyFont="1" applyBorder="1" applyAlignment="1">
      <alignment horizontal="right" vertical="center" wrapText="1" indent="1"/>
    </xf>
    <xf numFmtId="167" fontId="18" fillId="0" borderId="32" xfId="0" applyNumberFormat="1" applyFont="1" applyBorder="1" applyAlignment="1">
      <alignment horizontal="right" vertical="center" wrapText="1" indent="1"/>
    </xf>
    <xf numFmtId="167" fontId="18" fillId="0" borderId="33" xfId="0" applyNumberFormat="1" applyFont="1" applyBorder="1" applyAlignment="1">
      <alignment horizontal="right" vertical="center" wrapText="1" indent="1"/>
    </xf>
    <xf numFmtId="167" fontId="4" fillId="0" borderId="0" xfId="0" applyNumberFormat="1" applyFont="1" applyAlignment="1">
      <alignment horizontal="right" vertical="center" indent="1"/>
    </xf>
    <xf numFmtId="167" fontId="18" fillId="0" borderId="34" xfId="0" applyNumberFormat="1" applyFont="1" applyBorder="1" applyAlignment="1">
      <alignment horizontal="right" vertical="center" wrapText="1" indent="1"/>
    </xf>
    <xf numFmtId="167" fontId="18" fillId="0" borderId="21" xfId="0" applyNumberFormat="1" applyFont="1" applyBorder="1" applyAlignment="1">
      <alignment horizontal="right" vertical="center" wrapText="1" indent="1"/>
    </xf>
    <xf numFmtId="167" fontId="19" fillId="0" borderId="0" xfId="0" applyNumberFormat="1" applyFont="1" applyAlignment="1">
      <alignment horizontal="right" vertical="center" wrapText="1" indent="1"/>
    </xf>
    <xf numFmtId="167" fontId="2" fillId="0" borderId="12" xfId="0" applyNumberFormat="1" applyFont="1" applyBorder="1" applyAlignment="1">
      <alignment horizontal="right" vertical="center" wrapText="1" indent="1"/>
    </xf>
    <xf numFmtId="3" fontId="2" fillId="0" borderId="30" xfId="0" applyNumberFormat="1" applyFont="1" applyBorder="1" applyAlignment="1">
      <alignment horizontal="right" vertical="center" wrapText="1" indent="1"/>
    </xf>
    <xf numFmtId="3" fontId="1" fillId="0" borderId="35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right" vertical="center" wrapText="1" indent="1"/>
    </xf>
    <xf numFmtId="3" fontId="8" fillId="0" borderId="37" xfId="0" applyNumberFormat="1" applyFont="1" applyBorder="1" applyAlignment="1">
      <alignment horizontal="right" vertical="center" wrapText="1" indent="1"/>
    </xf>
    <xf numFmtId="3" fontId="14" fillId="0" borderId="37" xfId="0" applyNumberFormat="1" applyFont="1" applyBorder="1" applyAlignment="1">
      <alignment horizontal="right" vertical="center" wrapText="1" indent="1"/>
    </xf>
    <xf numFmtId="3" fontId="21" fillId="0" borderId="14" xfId="0" applyNumberFormat="1" applyFont="1" applyBorder="1" applyAlignment="1">
      <alignment horizontal="right" vertical="center" wrapText="1" indent="1"/>
    </xf>
    <xf numFmtId="3" fontId="21" fillId="0" borderId="37" xfId="0" applyNumberFormat="1" applyFont="1" applyBorder="1" applyAlignment="1">
      <alignment horizontal="right" vertical="center" wrapText="1" indent="1"/>
    </xf>
    <xf numFmtId="3" fontId="21" fillId="0" borderId="38" xfId="0" applyNumberFormat="1" applyFont="1" applyBorder="1" applyAlignment="1">
      <alignment horizontal="right" vertical="center" wrapText="1" indent="1"/>
    </xf>
    <xf numFmtId="3" fontId="21" fillId="0" borderId="30" xfId="0" applyNumberFormat="1" applyFont="1" applyBorder="1" applyAlignment="1">
      <alignment horizontal="right" vertical="center" wrapText="1" indent="1"/>
    </xf>
    <xf numFmtId="3" fontId="4" fillId="0" borderId="30" xfId="0" applyNumberFormat="1" applyFont="1" applyBorder="1" applyAlignment="1">
      <alignment horizontal="right" vertical="center" wrapText="1" indent="1"/>
    </xf>
    <xf numFmtId="3" fontId="4" fillId="0" borderId="31" xfId="0" applyNumberFormat="1" applyFont="1" applyBorder="1" applyAlignment="1">
      <alignment horizontal="center" vertical="center" wrapText="1"/>
    </xf>
    <xf numFmtId="0" fontId="21" fillId="0" borderId="39" xfId="0" applyFont="1" applyBorder="1" applyAlignment="1">
      <alignment vertical="center" wrapText="1"/>
    </xf>
    <xf numFmtId="0" fontId="21" fillId="0" borderId="40" xfId="0" applyFont="1" applyBorder="1" applyAlignment="1">
      <alignment vertical="center" wrapText="1"/>
    </xf>
    <xf numFmtId="0" fontId="21" fillId="0" borderId="41" xfId="0" applyFont="1" applyBorder="1" applyAlignment="1">
      <alignment vertical="center" wrapText="1"/>
    </xf>
    <xf numFmtId="0" fontId="21" fillId="0" borderId="42" xfId="0" applyFont="1" applyBorder="1" applyAlignment="1">
      <alignment horizontal="left" vertical="center" wrapText="1"/>
    </xf>
    <xf numFmtId="3" fontId="21" fillId="0" borderId="31" xfId="0" applyNumberFormat="1" applyFont="1" applyBorder="1" applyAlignment="1">
      <alignment horizontal="right" vertical="center" wrapText="1" indent="1"/>
    </xf>
    <xf numFmtId="3" fontId="21" fillId="0" borderId="13" xfId="0" applyNumberFormat="1" applyFont="1" applyBorder="1" applyAlignment="1">
      <alignment horizontal="right" vertical="center" wrapText="1" indent="1"/>
    </xf>
    <xf numFmtId="3" fontId="0" fillId="0" borderId="37" xfId="0" applyNumberFormat="1" applyBorder="1" applyAlignment="1">
      <alignment horizontal="right" vertical="center" wrapText="1" indent="1"/>
    </xf>
    <xf numFmtId="0" fontId="21" fillId="0" borderId="40" xfId="0" applyNumberFormat="1" applyFont="1" applyBorder="1" applyAlignment="1">
      <alignment vertical="center" wrapText="1"/>
    </xf>
    <xf numFmtId="3" fontId="21" fillId="0" borderId="37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vertical="top" wrapText="1"/>
    </xf>
    <xf numFmtId="167" fontId="15" fillId="0" borderId="43" xfId="0" applyNumberFormat="1" applyFont="1" applyBorder="1" applyAlignment="1">
      <alignment horizontal="right" vertical="center" wrapText="1" indent="1"/>
    </xf>
    <xf numFmtId="3" fontId="6" fillId="0" borderId="37" xfId="0" applyNumberFormat="1" applyFont="1" applyBorder="1" applyAlignment="1">
      <alignment horizontal="right" vertical="center" wrapText="1" indent="1"/>
    </xf>
    <xf numFmtId="3" fontId="0" fillId="0" borderId="38" xfId="0" applyNumberFormat="1" applyBorder="1" applyAlignment="1">
      <alignment vertical="center"/>
    </xf>
    <xf numFmtId="0" fontId="6" fillId="0" borderId="0" xfId="0" applyFont="1" applyAlignment="1">
      <alignment/>
    </xf>
    <xf numFmtId="3" fontId="6" fillId="0" borderId="40" xfId="0" applyNumberFormat="1" applyFont="1" applyBorder="1" applyAlignment="1">
      <alignment horizontal="left" vertical="center"/>
    </xf>
    <xf numFmtId="3" fontId="6" fillId="0" borderId="37" xfId="0" applyNumberFormat="1" applyFont="1" applyBorder="1" applyAlignment="1">
      <alignment horizontal="right" vertical="center" indent="1"/>
    </xf>
    <xf numFmtId="0" fontId="22" fillId="0" borderId="14" xfId="0" applyFont="1" applyBorder="1" applyAlignment="1">
      <alignment horizontal="center" vertical="center" wrapText="1"/>
    </xf>
    <xf numFmtId="167" fontId="15" fillId="0" borderId="13" xfId="0" applyNumberFormat="1" applyFont="1" applyBorder="1" applyAlignment="1">
      <alignment horizontal="right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 indent="1"/>
    </xf>
    <xf numFmtId="0" fontId="0" fillId="0" borderId="45" xfId="0" applyFont="1" applyBorder="1" applyAlignment="1">
      <alignment horizontal="left" vertical="center" wrapText="1" indent="1"/>
    </xf>
    <xf numFmtId="0" fontId="30" fillId="0" borderId="37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3" fontId="0" fillId="0" borderId="30" xfId="0" applyNumberFormat="1" applyFont="1" applyBorder="1" applyAlignment="1">
      <alignment horizontal="right" vertical="center" wrapText="1" indent="1"/>
    </xf>
    <xf numFmtId="3" fontId="0" fillId="0" borderId="37" xfId="0" applyNumberFormat="1" applyFont="1" applyBorder="1" applyAlignment="1">
      <alignment horizontal="right" vertical="center" wrapText="1" indent="1"/>
    </xf>
    <xf numFmtId="3" fontId="0" fillId="0" borderId="38" xfId="0" applyNumberFormat="1" applyFont="1" applyBorder="1" applyAlignment="1">
      <alignment horizontal="right" vertical="center" wrapText="1" indent="1"/>
    </xf>
    <xf numFmtId="3" fontId="25" fillId="0" borderId="37" xfId="0" applyNumberFormat="1" applyFont="1" applyBorder="1" applyAlignment="1">
      <alignment horizontal="right" vertical="center" wrapText="1" indent="1"/>
    </xf>
    <xf numFmtId="3" fontId="25" fillId="0" borderId="30" xfId="0" applyNumberFormat="1" applyFont="1" applyBorder="1" applyAlignment="1">
      <alignment horizontal="right" vertical="center" wrapText="1" indent="1"/>
    </xf>
    <xf numFmtId="0" fontId="0" fillId="0" borderId="46" xfId="0" applyFont="1" applyBorder="1" applyAlignment="1">
      <alignment horizontal="left" vertical="center" wrapText="1" indent="1"/>
    </xf>
    <xf numFmtId="0" fontId="0" fillId="0" borderId="47" xfId="0" applyFont="1" applyBorder="1" applyAlignment="1">
      <alignment horizontal="left" vertical="center" wrapText="1" indent="1"/>
    </xf>
    <xf numFmtId="0" fontId="0" fillId="0" borderId="41" xfId="0" applyFont="1" applyBorder="1" applyAlignment="1">
      <alignment horizontal="left" vertical="center" wrapText="1" indent="1"/>
    </xf>
    <xf numFmtId="0" fontId="0" fillId="0" borderId="39" xfId="0" applyFont="1" applyBorder="1" applyAlignment="1">
      <alignment horizontal="left" vertical="center" wrapText="1" indent="1"/>
    </xf>
    <xf numFmtId="0" fontId="0" fillId="0" borderId="48" xfId="0" applyFont="1" applyBorder="1" applyAlignment="1">
      <alignment horizontal="left" vertical="center" wrapText="1" indent="1"/>
    </xf>
    <xf numFmtId="3" fontId="8" fillId="0" borderId="45" xfId="0" applyNumberFormat="1" applyFont="1" applyBorder="1" applyAlignment="1">
      <alignment horizontal="right" vertical="center" wrapText="1" indent="1"/>
    </xf>
    <xf numFmtId="0" fontId="15" fillId="0" borderId="0" xfId="0" applyFont="1" applyBorder="1" applyAlignment="1">
      <alignment horizontal="left" vertical="top" wrapText="1" indent="1"/>
    </xf>
    <xf numFmtId="0" fontId="2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5" fillId="0" borderId="12" xfId="0" applyFont="1" applyBorder="1" applyAlignment="1">
      <alignment horizontal="left" vertical="center" wrapText="1" indent="1"/>
    </xf>
    <xf numFmtId="3" fontId="8" fillId="0" borderId="49" xfId="0" applyNumberFormat="1" applyFont="1" applyBorder="1" applyAlignment="1">
      <alignment horizontal="right" vertical="center" wrapText="1" indent="1"/>
    </xf>
    <xf numFmtId="3" fontId="8" fillId="0" borderId="50" xfId="0" applyNumberFormat="1" applyFont="1" applyBorder="1" applyAlignment="1">
      <alignment horizontal="right" vertical="center" wrapText="1" indent="1"/>
    </xf>
    <xf numFmtId="3" fontId="8" fillId="0" borderId="51" xfId="0" applyNumberFormat="1" applyFont="1" applyBorder="1" applyAlignment="1">
      <alignment horizontal="right" vertical="center" wrapText="1" indent="1"/>
    </xf>
    <xf numFmtId="0" fontId="25" fillId="0" borderId="45" xfId="0" applyFont="1" applyBorder="1" applyAlignment="1">
      <alignment horizontal="left" vertical="center" wrapText="1" indent="1"/>
    </xf>
    <xf numFmtId="0" fontId="25" fillId="0" borderId="52" xfId="0" applyFont="1" applyBorder="1" applyAlignment="1">
      <alignment horizontal="left" vertical="center" wrapText="1" indent="1"/>
    </xf>
    <xf numFmtId="0" fontId="15" fillId="0" borderId="53" xfId="0" applyFont="1" applyBorder="1" applyAlignment="1">
      <alignment horizontal="left" vertical="top" wrapText="1" indent="1"/>
    </xf>
    <xf numFmtId="0" fontId="15" fillId="0" borderId="34" xfId="0" applyFont="1" applyBorder="1" applyAlignment="1">
      <alignment horizontal="left" vertical="top" wrapText="1" indent="1"/>
    </xf>
    <xf numFmtId="3" fontId="4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18" fillId="0" borderId="16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justify" vertical="top" wrapText="1"/>
    </xf>
    <xf numFmtId="0" fontId="0" fillId="0" borderId="0" xfId="0" applyFont="1" applyAlignment="1" applyProtection="1">
      <alignment/>
      <protection/>
    </xf>
    <xf numFmtId="0" fontId="0" fillId="0" borderId="34" xfId="0" applyBorder="1" applyAlignment="1">
      <alignment wrapText="1"/>
    </xf>
    <xf numFmtId="167" fontId="15" fillId="0" borderId="54" xfId="0" applyNumberFormat="1" applyFont="1" applyBorder="1" applyAlignment="1">
      <alignment horizontal="right" vertical="center" wrapText="1" indent="1"/>
    </xf>
    <xf numFmtId="3" fontId="15" fillId="0" borderId="20" xfId="0" applyNumberFormat="1" applyFont="1" applyBorder="1" applyAlignment="1">
      <alignment horizontal="right" vertical="center" indent="1"/>
    </xf>
    <xf numFmtId="0" fontId="0" fillId="0" borderId="0" xfId="0" applyFont="1" applyBorder="1" applyAlignment="1">
      <alignment wrapText="1"/>
    </xf>
    <xf numFmtId="0" fontId="0" fillId="0" borderId="34" xfId="0" applyFont="1" applyBorder="1" applyAlignment="1">
      <alignment wrapText="1"/>
    </xf>
    <xf numFmtId="167" fontId="18" fillId="0" borderId="21" xfId="0" applyNumberFormat="1" applyFont="1" applyBorder="1" applyAlignment="1">
      <alignment horizontal="center" vertical="center" wrapText="1"/>
    </xf>
    <xf numFmtId="167" fontId="18" fillId="0" borderId="28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vertical="center" wrapText="1" indent="1"/>
    </xf>
    <xf numFmtId="3" fontId="0" fillId="0" borderId="55" xfId="0" applyNumberFormat="1" applyFont="1" applyBorder="1" applyAlignment="1">
      <alignment horizontal="right" vertical="center" wrapText="1" indent="1"/>
    </xf>
    <xf numFmtId="0" fontId="0" fillId="0" borderId="56" xfId="0" applyFont="1" applyBorder="1" applyAlignment="1">
      <alignment horizontal="left" vertical="center" wrapText="1" indent="1"/>
    </xf>
    <xf numFmtId="3" fontId="0" fillId="0" borderId="57" xfId="0" applyNumberFormat="1" applyFont="1" applyBorder="1" applyAlignment="1">
      <alignment horizontal="right" vertical="center" wrapText="1" indent="1"/>
    </xf>
    <xf numFmtId="0" fontId="25" fillId="0" borderId="37" xfId="0" applyFont="1" applyBorder="1" applyAlignment="1">
      <alignment horizontal="left" vertical="center" wrapText="1" indent="1"/>
    </xf>
    <xf numFmtId="3" fontId="25" fillId="0" borderId="38" xfId="0" applyNumberFormat="1" applyFont="1" applyBorder="1" applyAlignment="1">
      <alignment horizontal="right" vertical="center" wrapText="1" indent="1"/>
    </xf>
    <xf numFmtId="3" fontId="25" fillId="0" borderId="14" xfId="0" applyNumberFormat="1" applyFont="1" applyBorder="1" applyAlignment="1">
      <alignment horizontal="right" vertical="center" wrapText="1" indent="1"/>
    </xf>
    <xf numFmtId="167" fontId="25" fillId="0" borderId="10" xfId="0" applyNumberFormat="1" applyFont="1" applyBorder="1" applyAlignment="1">
      <alignment/>
    </xf>
    <xf numFmtId="3" fontId="0" fillId="0" borderId="51" xfId="0" applyNumberFormat="1" applyFont="1" applyBorder="1" applyAlignment="1">
      <alignment horizontal="right" vertical="center" wrapText="1" indent="1"/>
    </xf>
    <xf numFmtId="0" fontId="0" fillId="0" borderId="0" xfId="0" applyFont="1" applyBorder="1" applyAlignment="1">
      <alignment wrapText="1"/>
    </xf>
    <xf numFmtId="0" fontId="0" fillId="0" borderId="34" xfId="0" applyFont="1" applyBorder="1" applyAlignment="1">
      <alignment wrapText="1"/>
    </xf>
    <xf numFmtId="3" fontId="25" fillId="0" borderId="12" xfId="0" applyNumberFormat="1" applyFont="1" applyBorder="1" applyAlignment="1">
      <alignment horizontal="right" vertical="center" wrapText="1" indent="1"/>
    </xf>
    <xf numFmtId="3" fontId="0" fillId="0" borderId="58" xfId="0" applyNumberFormat="1" applyFont="1" applyBorder="1" applyAlignment="1">
      <alignment horizontal="right" vertical="center" wrapText="1" indent="1"/>
    </xf>
    <xf numFmtId="3" fontId="0" fillId="0" borderId="52" xfId="0" applyNumberFormat="1" applyFont="1" applyBorder="1" applyAlignment="1">
      <alignment horizontal="right" vertical="center" wrapText="1" indent="1"/>
    </xf>
    <xf numFmtId="3" fontId="0" fillId="0" borderId="59" xfId="0" applyNumberFormat="1" applyFont="1" applyBorder="1" applyAlignment="1">
      <alignment horizontal="right" vertical="center" wrapText="1" indent="1"/>
    </xf>
    <xf numFmtId="3" fontId="0" fillId="0" borderId="45" xfId="0" applyNumberFormat="1" applyFont="1" applyBorder="1" applyAlignment="1">
      <alignment horizontal="right" vertical="center" wrapText="1" indent="1"/>
    </xf>
    <xf numFmtId="0" fontId="0" fillId="0" borderId="41" xfId="0" applyFont="1" applyBorder="1" applyAlignment="1">
      <alignment vertical="center" wrapText="1"/>
    </xf>
    <xf numFmtId="0" fontId="0" fillId="0" borderId="37" xfId="0" applyBorder="1" applyAlignment="1">
      <alignment/>
    </xf>
    <xf numFmtId="3" fontId="24" fillId="0" borderId="14" xfId="0" applyNumberFormat="1" applyFont="1" applyBorder="1" applyAlignment="1">
      <alignment horizontal="right" vertical="center" wrapText="1" indent="1"/>
    </xf>
    <xf numFmtId="3" fontId="24" fillId="0" borderId="37" xfId="0" applyNumberFormat="1" applyFont="1" applyBorder="1" applyAlignment="1">
      <alignment horizontal="right" vertical="center" wrapText="1" indent="1"/>
    </xf>
    <xf numFmtId="3" fontId="24" fillId="0" borderId="38" xfId="0" applyNumberFormat="1" applyFont="1" applyBorder="1" applyAlignment="1">
      <alignment horizontal="right" vertical="center" wrapText="1" indent="1"/>
    </xf>
    <xf numFmtId="0" fontId="18" fillId="0" borderId="37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3" fontId="1" fillId="0" borderId="29" xfId="0" applyNumberFormat="1" applyFont="1" applyBorder="1" applyAlignment="1">
      <alignment horizontal="right" vertical="center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8" fillId="0" borderId="41" xfId="0" applyFont="1" applyBorder="1" applyAlignment="1">
      <alignment vertical="center" wrapText="1"/>
    </xf>
    <xf numFmtId="0" fontId="28" fillId="0" borderId="60" xfId="0" applyFont="1" applyBorder="1" applyAlignment="1">
      <alignment horizontal="left" vertical="center" wrapText="1" indent="1"/>
    </xf>
    <xf numFmtId="0" fontId="25" fillId="0" borderId="47" xfId="0" applyFont="1" applyBorder="1" applyAlignment="1">
      <alignment horizontal="left" vertical="center" wrapText="1" indent="1"/>
    </xf>
    <xf numFmtId="0" fontId="29" fillId="0" borderId="40" xfId="0" applyFont="1" applyBorder="1" applyAlignment="1">
      <alignment horizontal="left" vertical="center" wrapText="1" indent="1"/>
    </xf>
    <xf numFmtId="0" fontId="28" fillId="0" borderId="39" xfId="0" applyFont="1" applyBorder="1" applyAlignment="1">
      <alignment horizontal="left" vertical="center" wrapText="1" indent="1"/>
    </xf>
    <xf numFmtId="0" fontId="23" fillId="0" borderId="61" xfId="0" applyFont="1" applyBorder="1" applyAlignment="1">
      <alignment horizontal="left" vertical="center" wrapText="1" indent="1"/>
    </xf>
    <xf numFmtId="0" fontId="23" fillId="0" borderId="41" xfId="0" applyFont="1" applyBorder="1" applyAlignment="1">
      <alignment horizontal="left" vertical="center" wrapText="1" indent="1"/>
    </xf>
    <xf numFmtId="0" fontId="25" fillId="0" borderId="41" xfId="0" applyFont="1" applyBorder="1" applyAlignment="1">
      <alignment horizontal="left" vertical="center" wrapText="1" indent="1"/>
    </xf>
    <xf numFmtId="0" fontId="30" fillId="0" borderId="40" xfId="0" applyFont="1" applyBorder="1" applyAlignment="1">
      <alignment horizontal="left" vertical="center" wrapText="1" indent="1"/>
    </xf>
    <xf numFmtId="0" fontId="29" fillId="0" borderId="52" xfId="0" applyFont="1" applyBorder="1" applyAlignment="1">
      <alignment horizontal="center" vertical="center" wrapText="1"/>
    </xf>
    <xf numFmtId="3" fontId="29" fillId="0" borderId="52" xfId="0" applyNumberFormat="1" applyFont="1" applyBorder="1" applyAlignment="1">
      <alignment horizontal="right" vertical="center" wrapText="1" indent="1"/>
    </xf>
    <xf numFmtId="0" fontId="29" fillId="0" borderId="45" xfId="0" applyFont="1" applyBorder="1" applyAlignment="1">
      <alignment horizontal="center" vertical="center" wrapText="1"/>
    </xf>
    <xf numFmtId="3" fontId="29" fillId="0" borderId="45" xfId="0" applyNumberFormat="1" applyFont="1" applyBorder="1" applyAlignment="1">
      <alignment horizontal="right" vertical="center" wrapText="1" indent="1"/>
    </xf>
    <xf numFmtId="3" fontId="23" fillId="0" borderId="45" xfId="0" applyNumberFormat="1" applyFont="1" applyBorder="1" applyAlignment="1">
      <alignment horizontal="right" vertical="center" wrapText="1" inden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3" fontId="23" fillId="0" borderId="46" xfId="0" applyNumberFormat="1" applyFont="1" applyBorder="1" applyAlignment="1">
      <alignment horizontal="right" vertical="center" wrapText="1" indent="1"/>
    </xf>
    <xf numFmtId="0" fontId="29" fillId="0" borderId="37" xfId="0" applyFont="1" applyBorder="1" applyAlignment="1">
      <alignment horizontal="center" vertical="center" wrapText="1"/>
    </xf>
    <xf numFmtId="3" fontId="29" fillId="0" borderId="37" xfId="0" applyNumberFormat="1" applyFont="1" applyBorder="1" applyAlignment="1">
      <alignment horizontal="right" vertical="center" wrapText="1" indent="1"/>
    </xf>
    <xf numFmtId="3" fontId="23" fillId="0" borderId="12" xfId="0" applyNumberFormat="1" applyFont="1" applyBorder="1" applyAlignment="1">
      <alignment horizontal="right" vertical="center" wrapText="1" indent="1"/>
    </xf>
    <xf numFmtId="3" fontId="29" fillId="0" borderId="12" xfId="0" applyNumberFormat="1" applyFont="1" applyBorder="1" applyAlignment="1">
      <alignment horizontal="right" vertical="center" wrapText="1" indent="1"/>
    </xf>
    <xf numFmtId="0" fontId="23" fillId="0" borderId="56" xfId="0" applyFont="1" applyBorder="1" applyAlignment="1">
      <alignment horizontal="center" vertical="center" wrapText="1"/>
    </xf>
    <xf numFmtId="3" fontId="23" fillId="0" borderId="56" xfId="0" applyNumberFormat="1" applyFont="1" applyBorder="1" applyAlignment="1">
      <alignment horizontal="right" vertical="center" wrapText="1" indent="1"/>
    </xf>
    <xf numFmtId="3" fontId="23" fillId="0" borderId="10" xfId="0" applyNumberFormat="1" applyFont="1" applyBorder="1" applyAlignment="1">
      <alignment horizontal="right" vertical="center" wrapText="1" indent="1"/>
    </xf>
    <xf numFmtId="0" fontId="29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right" vertical="center" wrapText="1" indent="1"/>
    </xf>
    <xf numFmtId="0" fontId="31" fillId="0" borderId="37" xfId="0" applyFont="1" applyBorder="1" applyAlignment="1">
      <alignment horizontal="center" vertical="center" wrapText="1"/>
    </xf>
    <xf numFmtId="3" fontId="31" fillId="0" borderId="37" xfId="0" applyNumberFormat="1" applyFont="1" applyBorder="1" applyAlignment="1">
      <alignment horizontal="right" vertical="center" wrapText="1" indent="1"/>
    </xf>
    <xf numFmtId="0" fontId="25" fillId="0" borderId="40" xfId="0" applyFont="1" applyBorder="1" applyAlignment="1">
      <alignment horizontal="left" vertical="center" wrapText="1" indent="1"/>
    </xf>
    <xf numFmtId="0" fontId="28" fillId="0" borderId="42" xfId="0" applyFont="1" applyBorder="1" applyAlignment="1">
      <alignment horizontal="left" vertical="center" wrapText="1" indent="1"/>
    </xf>
    <xf numFmtId="0" fontId="29" fillId="0" borderId="47" xfId="0" applyFont="1" applyBorder="1" applyAlignment="1">
      <alignment horizontal="left" vertical="center" wrapText="1" indent="1"/>
    </xf>
    <xf numFmtId="0" fontId="29" fillId="0" borderId="41" xfId="0" applyFont="1" applyBorder="1" applyAlignment="1">
      <alignment horizontal="left" vertical="center" wrapText="1" indent="1"/>
    </xf>
    <xf numFmtId="0" fontId="31" fillId="0" borderId="41" xfId="0" applyFont="1" applyBorder="1" applyAlignment="1">
      <alignment horizontal="left" vertical="center" wrapText="1" indent="1"/>
    </xf>
    <xf numFmtId="0" fontId="29" fillId="0" borderId="14" xfId="0" applyFont="1" applyBorder="1" applyAlignment="1">
      <alignment horizontal="center" vertical="center" wrapText="1"/>
    </xf>
    <xf numFmtId="3" fontId="29" fillId="0" borderId="14" xfId="0" applyNumberFormat="1" applyFont="1" applyBorder="1" applyAlignment="1">
      <alignment horizontal="right" vertical="center" wrapText="1" inden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right" vertical="center" wrapText="1" indent="1"/>
    </xf>
    <xf numFmtId="3" fontId="8" fillId="0" borderId="12" xfId="0" applyNumberFormat="1" applyFont="1" applyBorder="1" applyAlignment="1">
      <alignment horizontal="right" vertical="center" wrapText="1" indent="1"/>
    </xf>
    <xf numFmtId="167" fontId="1" fillId="0" borderId="37" xfId="0" applyNumberFormat="1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167" fontId="1" fillId="0" borderId="37" xfId="0" applyNumberFormat="1" applyFont="1" applyBorder="1" applyAlignment="1">
      <alignment horizontal="right" vertical="center" wrapText="1" indent="1"/>
    </xf>
    <xf numFmtId="167" fontId="2" fillId="0" borderId="14" xfId="0" applyNumberFormat="1" applyFont="1" applyBorder="1" applyAlignment="1">
      <alignment horizontal="right" vertical="center" wrapText="1" indent="1"/>
    </xf>
    <xf numFmtId="167" fontId="2" fillId="0" borderId="10" xfId="0" applyNumberFormat="1" applyFont="1" applyBorder="1" applyAlignment="1">
      <alignment horizontal="right" vertical="center" wrapText="1" indent="1"/>
    </xf>
    <xf numFmtId="0" fontId="0" fillId="0" borderId="14" xfId="0" applyBorder="1" applyAlignment="1">
      <alignment horizontal="right" vertical="center" indent="1"/>
    </xf>
    <xf numFmtId="0" fontId="0" fillId="0" borderId="12" xfId="0" applyBorder="1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3" fontId="0" fillId="0" borderId="56" xfId="0" applyNumberFormat="1" applyFont="1" applyBorder="1" applyAlignment="1">
      <alignment horizontal="right" vertical="center" wrapText="1" indent="1"/>
    </xf>
    <xf numFmtId="3" fontId="25" fillId="0" borderId="31" xfId="0" applyNumberFormat="1" applyFont="1" applyBorder="1" applyAlignment="1">
      <alignment horizontal="right" vertical="center" wrapText="1" indent="1"/>
    </xf>
    <xf numFmtId="3" fontId="25" fillId="0" borderId="58" xfId="0" applyNumberFormat="1" applyFont="1" applyBorder="1" applyAlignment="1">
      <alignment horizontal="right" vertical="center" wrapText="1" indent="1"/>
    </xf>
    <xf numFmtId="0" fontId="18" fillId="0" borderId="21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6" fillId="0" borderId="11" xfId="0" applyFont="1" applyBorder="1" applyAlignment="1">
      <alignment horizontal="left" vertical="top" wrapText="1" indent="4"/>
    </xf>
    <xf numFmtId="0" fontId="16" fillId="0" borderId="0" xfId="0" applyFont="1" applyBorder="1" applyAlignment="1">
      <alignment horizontal="left" vertical="top" wrapText="1" indent="4"/>
    </xf>
    <xf numFmtId="0" fontId="4" fillId="0" borderId="34" xfId="0" applyFont="1" applyBorder="1" applyAlignment="1">
      <alignment horizontal="right"/>
    </xf>
    <xf numFmtId="0" fontId="0" fillId="0" borderId="0" xfId="0" applyAlignment="1">
      <alignment horizontal="left" vertical="top" wrapText="1" indent="1"/>
    </xf>
    <xf numFmtId="0" fontId="18" fillId="0" borderId="1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 indent="4"/>
    </xf>
    <xf numFmtId="0" fontId="14" fillId="0" borderId="0" xfId="0" applyFont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11" xfId="0" applyFont="1" applyBorder="1" applyAlignment="1">
      <alignment horizontal="left" vertical="top" wrapText="1" indent="4"/>
    </xf>
    <xf numFmtId="0" fontId="15" fillId="0" borderId="11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50" fillId="0" borderId="0" xfId="0" applyFont="1" applyAlignment="1">
      <alignment horizontal="center"/>
    </xf>
    <xf numFmtId="0" fontId="18" fillId="0" borderId="15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5" fillId="0" borderId="11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9" fillId="0" borderId="11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5" fillId="0" borderId="11" xfId="0" applyFont="1" applyBorder="1" applyAlignment="1">
      <alignment horizontal="left" vertical="top" wrapText="1" indent="1"/>
    </xf>
    <xf numFmtId="0" fontId="15" fillId="0" borderId="0" xfId="0" applyFont="1" applyBorder="1" applyAlignment="1">
      <alignment horizontal="left" vertical="top" wrapText="1" indent="1"/>
    </xf>
    <xf numFmtId="0" fontId="19" fillId="0" borderId="62" xfId="0" applyFont="1" applyBorder="1" applyAlignment="1">
      <alignment horizontal="left" vertical="top" wrapText="1" indent="3"/>
    </xf>
    <xf numFmtId="0" fontId="19" fillId="0" borderId="63" xfId="0" applyFont="1" applyBorder="1" applyAlignment="1">
      <alignment horizontal="left" vertical="top" wrapText="1" indent="3"/>
    </xf>
    <xf numFmtId="0" fontId="15" fillId="0" borderId="64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5" fillId="0" borderId="11" xfId="0" applyFont="1" applyBorder="1" applyAlignment="1">
      <alignment horizontal="left" vertical="center" wrapText="1" indent="1"/>
    </xf>
    <xf numFmtId="0" fontId="15" fillId="0" borderId="0" xfId="0" applyFont="1" applyBorder="1" applyAlignment="1">
      <alignment horizontal="left" vertical="center" wrapText="1" indent="1"/>
    </xf>
    <xf numFmtId="0" fontId="15" fillId="0" borderId="64" xfId="0" applyFont="1" applyBorder="1" applyAlignment="1">
      <alignment horizontal="left" vertical="top" wrapText="1" indent="2"/>
    </xf>
    <xf numFmtId="0" fontId="15" fillId="0" borderId="19" xfId="0" applyFont="1" applyBorder="1" applyAlignment="1">
      <alignment horizontal="left" vertical="top" wrapText="1" indent="2"/>
    </xf>
    <xf numFmtId="0" fontId="15" fillId="0" borderId="53" xfId="0" applyFont="1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15" fillId="0" borderId="11" xfId="0" applyFont="1" applyBorder="1" applyAlignment="1">
      <alignment horizontal="left" vertical="top" wrapText="1" indent="2"/>
    </xf>
    <xf numFmtId="0" fontId="15" fillId="0" borderId="0" xfId="0" applyFont="1" applyBorder="1" applyAlignment="1">
      <alignment horizontal="left" vertical="top" wrapText="1" indent="2"/>
    </xf>
    <xf numFmtId="0" fontId="18" fillId="0" borderId="15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justify" vertical="top" wrapText="1"/>
    </xf>
    <xf numFmtId="0" fontId="15" fillId="0" borderId="62" xfId="0" applyFont="1" applyBorder="1" applyAlignment="1">
      <alignment horizontal="left" vertical="top" wrapText="1" indent="1"/>
    </xf>
    <xf numFmtId="0" fontId="15" fillId="0" borderId="63" xfId="0" applyFont="1" applyBorder="1" applyAlignment="1">
      <alignment horizontal="left" vertical="top" wrapText="1" indent="1"/>
    </xf>
    <xf numFmtId="0" fontId="18" fillId="0" borderId="16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5" fillId="0" borderId="53" xfId="0" applyFont="1" applyBorder="1" applyAlignment="1">
      <alignment horizontal="left" vertical="center" wrapText="1" indent="1"/>
    </xf>
    <xf numFmtId="0" fontId="15" fillId="0" borderId="34" xfId="0" applyFont="1" applyBorder="1" applyAlignment="1">
      <alignment horizontal="left" vertical="center" wrapText="1" indent="1"/>
    </xf>
    <xf numFmtId="0" fontId="18" fillId="0" borderId="15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 indent="1"/>
    </xf>
    <xf numFmtId="0" fontId="15" fillId="0" borderId="0" xfId="0" applyFont="1" applyAlignment="1">
      <alignment horizontal="left" vertical="center" wrapText="1" indent="1"/>
    </xf>
    <xf numFmtId="0" fontId="0" fillId="0" borderId="34" xfId="0" applyBorder="1" applyAlignment="1">
      <alignment horizontal="left" vertical="center" wrapText="1" indent="1"/>
    </xf>
    <xf numFmtId="0" fontId="0" fillId="0" borderId="21" xfId="0" applyBorder="1" applyAlignment="1">
      <alignment vertical="top" wrapText="1"/>
    </xf>
    <xf numFmtId="0" fontId="0" fillId="0" borderId="34" xfId="0" applyFont="1" applyBorder="1" applyAlignment="1">
      <alignment horizontal="left" vertical="center" wrapText="1" indent="1"/>
    </xf>
    <xf numFmtId="0" fontId="0" fillId="0" borderId="32" xfId="0" applyBorder="1" applyAlignment="1">
      <alignment wrapText="1"/>
    </xf>
    <xf numFmtId="0" fontId="0" fillId="0" borderId="34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25" fillId="0" borderId="14" xfId="0" applyFont="1" applyBorder="1" applyAlignment="1">
      <alignment horizontal="left" vertical="center" wrapText="1" indent="1"/>
    </xf>
    <xf numFmtId="0" fontId="25" fillId="0" borderId="10" xfId="0" applyFont="1" applyBorder="1" applyAlignment="1">
      <alignment horizontal="left" vertical="center" wrapText="1" indent="1"/>
    </xf>
    <xf numFmtId="167" fontId="25" fillId="0" borderId="14" xfId="0" applyNumberFormat="1" applyFont="1" applyBorder="1" applyAlignment="1">
      <alignment horizontal="center" vertical="center" wrapText="1"/>
    </xf>
    <xf numFmtId="167" fontId="25" fillId="0" borderId="10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67" fontId="25" fillId="0" borderId="42" xfId="0" applyNumberFormat="1" applyFont="1" applyBorder="1" applyAlignment="1">
      <alignment horizontal="center" vertical="center" wrapText="1"/>
    </xf>
    <xf numFmtId="167" fontId="25" fillId="0" borderId="31" xfId="0" applyNumberFormat="1" applyFont="1" applyBorder="1" applyAlignment="1">
      <alignment horizontal="center" vertical="center" wrapText="1"/>
    </xf>
    <xf numFmtId="167" fontId="25" fillId="0" borderId="39" xfId="0" applyNumberFormat="1" applyFont="1" applyBorder="1" applyAlignment="1">
      <alignment horizontal="center" vertical="center" wrapText="1"/>
    </xf>
    <xf numFmtId="167" fontId="25" fillId="0" borderId="13" xfId="0" applyNumberFormat="1" applyFont="1" applyBorder="1" applyAlignment="1">
      <alignment horizontal="center" vertical="center" wrapText="1"/>
    </xf>
    <xf numFmtId="167" fontId="25" fillId="0" borderId="41" xfId="0" applyNumberFormat="1" applyFont="1" applyBorder="1" applyAlignment="1">
      <alignment horizontal="center" vertical="center" wrapText="1"/>
    </xf>
    <xf numFmtId="167" fontId="25" fillId="0" borderId="30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67" fontId="2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7" fontId="4" fillId="0" borderId="63" xfId="0" applyNumberFormat="1" applyFont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6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7" fontId="5" fillId="0" borderId="0" xfId="0" applyNumberFormat="1" applyFont="1" applyAlignment="1">
      <alignment horizontal="center"/>
    </xf>
    <xf numFmtId="167" fontId="1" fillId="0" borderId="37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7" fillId="0" borderId="14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65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top" wrapText="1"/>
    </xf>
    <xf numFmtId="0" fontId="0" fillId="0" borderId="66" xfId="0" applyBorder="1" applyAlignment="1">
      <alignment horizontal="center" vertical="top" wrapText="1"/>
    </xf>
    <xf numFmtId="0" fontId="22" fillId="0" borderId="42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63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21" fillId="0" borderId="14" xfId="0" applyNumberFormat="1" applyFont="1" applyBorder="1" applyAlignment="1">
      <alignment horizontal="right" vertical="center" wrapText="1" indent="1"/>
    </xf>
    <xf numFmtId="3" fontId="0" fillId="0" borderId="12" xfId="0" applyNumberFormat="1" applyBorder="1" applyAlignment="1">
      <alignment horizontal="right" vertical="center" wrapText="1" indent="1"/>
    </xf>
    <xf numFmtId="3" fontId="0" fillId="0" borderId="10" xfId="0" applyNumberFormat="1" applyBorder="1" applyAlignment="1">
      <alignment horizontal="right" vertical="center" wrapText="1" indent="1"/>
    </xf>
    <xf numFmtId="3" fontId="21" fillId="0" borderId="14" xfId="0" applyNumberFormat="1" applyFont="1" applyBorder="1" applyAlignment="1">
      <alignment horizontal="right" vertical="center" indent="1"/>
    </xf>
    <xf numFmtId="3" fontId="21" fillId="0" borderId="12" xfId="0" applyNumberFormat="1" applyFont="1" applyBorder="1" applyAlignment="1">
      <alignment horizontal="right" vertical="center" indent="1"/>
    </xf>
    <xf numFmtId="3" fontId="21" fillId="0" borderId="10" xfId="0" applyNumberFormat="1" applyFont="1" applyBorder="1" applyAlignment="1">
      <alignment horizontal="right" vertical="center" indent="1"/>
    </xf>
    <xf numFmtId="3" fontId="21" fillId="0" borderId="31" xfId="0" applyNumberFormat="1" applyFont="1" applyBorder="1" applyAlignment="1">
      <alignment horizontal="right" vertical="center" wrapText="1" indent="1"/>
    </xf>
    <xf numFmtId="3" fontId="21" fillId="0" borderId="13" xfId="0" applyNumberFormat="1" applyFont="1" applyBorder="1" applyAlignment="1">
      <alignment horizontal="right" vertical="center" indent="1"/>
    </xf>
    <xf numFmtId="3" fontId="21" fillId="0" borderId="30" xfId="0" applyNumberFormat="1" applyFont="1" applyBorder="1" applyAlignment="1">
      <alignment horizontal="right" vertical="center" indent="1"/>
    </xf>
    <xf numFmtId="3" fontId="21" fillId="0" borderId="12" xfId="0" applyNumberFormat="1" applyFont="1" applyBorder="1" applyAlignment="1">
      <alignment horizontal="right" vertical="center" wrapText="1" indent="1"/>
    </xf>
    <xf numFmtId="3" fontId="21" fillId="0" borderId="10" xfId="0" applyNumberFormat="1" applyFont="1" applyBorder="1" applyAlignment="1">
      <alignment horizontal="right" vertical="center" wrapText="1" indent="1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 indent="1"/>
    </xf>
    <xf numFmtId="3" fontId="0" fillId="0" borderId="10" xfId="0" applyNumberFormat="1" applyBorder="1" applyAlignment="1">
      <alignment horizontal="right" vertical="center" indent="1"/>
    </xf>
    <xf numFmtId="0" fontId="25" fillId="0" borderId="40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right" vertical="center"/>
    </xf>
    <xf numFmtId="0" fontId="22" fillId="0" borderId="4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3" fillId="0" borderId="40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63" xfId="0" applyBorder="1" applyAlignment="1">
      <alignment horizontal="right"/>
    </xf>
    <xf numFmtId="0" fontId="23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44.8515625" style="0" customWidth="1"/>
    <col min="2" max="2" width="13.28125" style="0" customWidth="1"/>
    <col min="3" max="3" width="10.140625" style="27" customWidth="1"/>
    <col min="4" max="4" width="14.140625" style="27" customWidth="1"/>
    <col min="5" max="5" width="11.57421875" style="0" customWidth="1"/>
  </cols>
  <sheetData>
    <row r="1" spans="1:2" ht="15.75">
      <c r="A1" s="258" t="s">
        <v>258</v>
      </c>
      <c r="B1" s="258"/>
    </row>
    <row r="2" spans="1:5" ht="12.75">
      <c r="A2" s="253" t="s">
        <v>251</v>
      </c>
      <c r="B2" s="253"/>
      <c r="C2" s="253"/>
      <c r="D2" s="253"/>
      <c r="E2" s="254"/>
    </row>
    <row r="3" spans="1:4" ht="8.25" customHeight="1">
      <c r="A3" s="7"/>
      <c r="B3" s="2"/>
      <c r="C3" s="59"/>
      <c r="D3" s="59"/>
    </row>
    <row r="4" spans="1:5" ht="30" customHeight="1">
      <c r="A4" s="251" t="s">
        <v>239</v>
      </c>
      <c r="B4" s="244"/>
      <c r="C4" s="244"/>
      <c r="D4" s="244"/>
      <c r="E4" s="8"/>
    </row>
    <row r="5" spans="1:4" ht="7.5" customHeight="1">
      <c r="A5" s="7"/>
      <c r="B5" s="2"/>
      <c r="C5" s="59"/>
      <c r="D5" s="59"/>
    </row>
    <row r="6" spans="1:4" ht="13.5" thickBot="1">
      <c r="A6" s="9"/>
      <c r="B6" s="3"/>
      <c r="C6" s="247" t="s">
        <v>7</v>
      </c>
      <c r="D6" s="247"/>
    </row>
    <row r="7" spans="1:4" ht="25.5" customHeight="1" thickBot="1" thickTop="1">
      <c r="A7" s="249" t="s">
        <v>175</v>
      </c>
      <c r="B7" s="242"/>
      <c r="C7" s="165"/>
      <c r="D7" s="166" t="s">
        <v>8</v>
      </c>
    </row>
    <row r="8" spans="1:4" ht="13.5" thickTop="1">
      <c r="A8" s="261" t="s">
        <v>172</v>
      </c>
      <c r="B8" s="243"/>
      <c r="C8" s="28"/>
      <c r="D8" s="61"/>
    </row>
    <row r="9" spans="1:4" ht="12.75">
      <c r="A9" s="279" t="s">
        <v>150</v>
      </c>
      <c r="B9" s="280"/>
      <c r="C9" s="28"/>
      <c r="D9" s="61"/>
    </row>
    <row r="10" spans="1:4" ht="12.75">
      <c r="A10" s="267" t="s">
        <v>151</v>
      </c>
      <c r="B10" s="268"/>
      <c r="C10" s="71"/>
      <c r="D10" s="61">
        <f>C11+C12</f>
        <v>388000</v>
      </c>
    </row>
    <row r="11" spans="1:4" ht="12.75">
      <c r="A11" s="267" t="s">
        <v>152</v>
      </c>
      <c r="B11" s="248"/>
      <c r="C11" s="71">
        <v>385000</v>
      </c>
      <c r="D11" s="61"/>
    </row>
    <row r="12" spans="1:4" ht="12.75">
      <c r="A12" s="267" t="s">
        <v>153</v>
      </c>
      <c r="B12" s="248"/>
      <c r="C12" s="71">
        <v>3000</v>
      </c>
      <c r="D12" s="61"/>
    </row>
    <row r="13" spans="1:4" ht="12.75">
      <c r="A13" s="10" t="s">
        <v>154</v>
      </c>
      <c r="B13" s="35"/>
      <c r="C13" s="71"/>
      <c r="D13" s="61">
        <f>SUM(C14+C17+C18)</f>
        <v>44400</v>
      </c>
    </row>
    <row r="14" spans="1:4" ht="12.75">
      <c r="A14" s="11" t="s">
        <v>155</v>
      </c>
      <c r="B14" s="36"/>
      <c r="C14" s="72">
        <f>B15+B16</f>
        <v>0</v>
      </c>
      <c r="D14" s="57"/>
    </row>
    <row r="15" spans="1:4" ht="12.75">
      <c r="A15" s="56" t="s">
        <v>14</v>
      </c>
      <c r="B15" s="88"/>
      <c r="C15" s="72"/>
      <c r="D15" s="57"/>
    </row>
    <row r="16" spans="1:4" ht="12.75">
      <c r="A16" s="56" t="s">
        <v>15</v>
      </c>
      <c r="B16" s="88"/>
      <c r="C16" s="72"/>
      <c r="D16" s="57"/>
    </row>
    <row r="17" spans="1:4" ht="12.75">
      <c r="A17" s="265" t="s">
        <v>156</v>
      </c>
      <c r="B17" s="266"/>
      <c r="C17" s="72">
        <v>44000</v>
      </c>
      <c r="D17" s="57"/>
    </row>
    <row r="18" spans="1:4" ht="12.75">
      <c r="A18" s="265" t="s">
        <v>157</v>
      </c>
      <c r="B18" s="266"/>
      <c r="C18" s="72">
        <v>400</v>
      </c>
      <c r="D18" s="57"/>
    </row>
    <row r="19" spans="1:4" ht="12.75">
      <c r="A19" s="267" t="s">
        <v>158</v>
      </c>
      <c r="B19" s="268"/>
      <c r="C19" s="71"/>
      <c r="D19" s="61">
        <f>C20+C21</f>
        <v>4500</v>
      </c>
    </row>
    <row r="20" spans="1:4" ht="12.75">
      <c r="A20" s="10" t="s">
        <v>159</v>
      </c>
      <c r="B20" s="142"/>
      <c r="C20" s="71">
        <v>1500</v>
      </c>
      <c r="D20" s="61"/>
    </row>
    <row r="21" spans="1:4" ht="13.5" thickBot="1">
      <c r="A21" s="151" t="s">
        <v>160</v>
      </c>
      <c r="B21" s="152"/>
      <c r="C21" s="82">
        <v>3000</v>
      </c>
      <c r="D21" s="67"/>
    </row>
    <row r="22" spans="1:4" ht="14.25" thickBot="1" thickTop="1">
      <c r="A22" s="281" t="s">
        <v>161</v>
      </c>
      <c r="B22" s="282"/>
      <c r="C22" s="73"/>
      <c r="D22" s="63">
        <f>SUM(D9:D19)</f>
        <v>436900</v>
      </c>
    </row>
    <row r="23" spans="1:6" ht="14.25" thickBot="1" thickTop="1">
      <c r="A23" s="157" t="s">
        <v>163</v>
      </c>
      <c r="B23" s="158"/>
      <c r="C23" s="84"/>
      <c r="D23" s="69">
        <v>282662</v>
      </c>
      <c r="F23" s="159"/>
    </row>
    <row r="24" spans="1:4" ht="13.5" thickTop="1">
      <c r="A24" s="261" t="s">
        <v>162</v>
      </c>
      <c r="B24" s="243"/>
      <c r="C24" s="74"/>
      <c r="D24" s="64"/>
    </row>
    <row r="25" spans="1:4" ht="13.5" thickBot="1">
      <c r="A25" s="283" t="s">
        <v>9</v>
      </c>
      <c r="B25" s="284"/>
      <c r="C25" s="75"/>
      <c r="D25" s="62">
        <v>597396</v>
      </c>
    </row>
    <row r="26" spans="1:4" ht="12.75">
      <c r="A26" s="275" t="s">
        <v>10</v>
      </c>
      <c r="B26" s="276"/>
      <c r="C26" s="71"/>
      <c r="D26" s="61">
        <f>C27</f>
        <v>111219</v>
      </c>
    </row>
    <row r="27" spans="1:4" ht="13.5" thickBot="1">
      <c r="A27" s="245" t="s">
        <v>107</v>
      </c>
      <c r="B27" s="246"/>
      <c r="C27" s="71">
        <v>111219</v>
      </c>
      <c r="D27" s="61"/>
    </row>
    <row r="28" spans="1:4" ht="12.75">
      <c r="A28" s="271" t="s">
        <v>11</v>
      </c>
      <c r="B28" s="272"/>
      <c r="C28" s="76"/>
      <c r="D28" s="65">
        <f>C29+C30</f>
        <v>500317</v>
      </c>
    </row>
    <row r="29" spans="1:4" ht="12.75">
      <c r="A29" s="255" t="s">
        <v>34</v>
      </c>
      <c r="B29" s="250"/>
      <c r="C29" s="72">
        <v>71740</v>
      </c>
      <c r="D29" s="57"/>
    </row>
    <row r="30" spans="1:4" ht="13.5" thickBot="1">
      <c r="A30" s="269" t="s">
        <v>97</v>
      </c>
      <c r="B30" s="270"/>
      <c r="C30" s="77">
        <v>428577</v>
      </c>
      <c r="D30" s="62"/>
    </row>
    <row r="31" spans="1:4" ht="14.25" thickBot="1" thickTop="1">
      <c r="A31" s="259" t="s">
        <v>164</v>
      </c>
      <c r="B31" s="260"/>
      <c r="C31" s="78"/>
      <c r="D31" s="66">
        <f>SUM(D25:D30)</f>
        <v>1208932</v>
      </c>
    </row>
    <row r="32" spans="1:4" ht="13.5" thickTop="1">
      <c r="A32" s="285" t="s">
        <v>208</v>
      </c>
      <c r="B32" s="286"/>
      <c r="C32" s="79"/>
      <c r="D32" s="161"/>
    </row>
    <row r="33" spans="1:4" ht="12.75">
      <c r="A33" s="273" t="s">
        <v>12</v>
      </c>
      <c r="B33" s="274"/>
      <c r="C33" s="80"/>
      <c r="D33" s="57">
        <v>101800</v>
      </c>
    </row>
    <row r="34" spans="1:4" s="6" customFormat="1" ht="12.75">
      <c r="A34" s="263" t="s">
        <v>13</v>
      </c>
      <c r="B34" s="264"/>
      <c r="C34" s="81"/>
      <c r="D34" s="162"/>
    </row>
    <row r="35" spans="1:4" s="6" customFormat="1" ht="13.5" thickBot="1">
      <c r="A35" s="277" t="s">
        <v>41</v>
      </c>
      <c r="B35" s="278"/>
      <c r="C35" s="81"/>
      <c r="D35" s="162"/>
    </row>
    <row r="36" spans="1:4" ht="14.25" thickBot="1" thickTop="1">
      <c r="A36" s="259" t="s">
        <v>209</v>
      </c>
      <c r="B36" s="260"/>
      <c r="C36" s="87"/>
      <c r="D36" s="70">
        <f>SUM(D33:D35)</f>
        <v>101800</v>
      </c>
    </row>
    <row r="37" spans="1:4" ht="13.5" thickTop="1">
      <c r="A37" s="261" t="s">
        <v>210</v>
      </c>
      <c r="B37" s="243"/>
      <c r="C37" s="78"/>
      <c r="D37" s="66"/>
    </row>
    <row r="38" spans="1:4" ht="12.75">
      <c r="A38" s="273" t="s">
        <v>165</v>
      </c>
      <c r="B38" s="274"/>
      <c r="C38" s="71"/>
      <c r="D38" s="61">
        <v>3600</v>
      </c>
    </row>
    <row r="39" spans="1:4" ht="13.5" thickBot="1">
      <c r="A39" s="287" t="s">
        <v>166</v>
      </c>
      <c r="B39" s="288"/>
      <c r="C39" s="82"/>
      <c r="D39" s="67"/>
    </row>
    <row r="40" spans="1:4" ht="14.25" thickBot="1" thickTop="1">
      <c r="A40" s="259" t="s">
        <v>211</v>
      </c>
      <c r="B40" s="260"/>
      <c r="C40" s="74"/>
      <c r="D40" s="64">
        <f>SUM(D38:D39)</f>
        <v>3600</v>
      </c>
    </row>
    <row r="41" spans="1:4" ht="13.5" thickTop="1">
      <c r="A41" s="261" t="s">
        <v>212</v>
      </c>
      <c r="B41" s="243"/>
      <c r="C41" s="83"/>
      <c r="D41" s="68"/>
    </row>
    <row r="42" spans="1:4" ht="12.75">
      <c r="A42" s="273" t="s">
        <v>168</v>
      </c>
      <c r="B42" s="274"/>
      <c r="C42" s="71"/>
      <c r="D42" s="61"/>
    </row>
    <row r="43" spans="1:4" ht="13.5" thickBot="1">
      <c r="A43" s="287" t="s">
        <v>167</v>
      </c>
      <c r="B43" s="288"/>
      <c r="C43" s="82"/>
      <c r="D43" s="67">
        <v>8300</v>
      </c>
    </row>
    <row r="44" spans="1:4" ht="14.25" thickBot="1" thickTop="1">
      <c r="A44" s="259" t="s">
        <v>213</v>
      </c>
      <c r="B44" s="260"/>
      <c r="C44" s="73"/>
      <c r="D44" s="63">
        <f>D42+D43</f>
        <v>8300</v>
      </c>
    </row>
    <row r="45" spans="1:4" ht="13.5" thickTop="1">
      <c r="A45" s="261" t="s">
        <v>214</v>
      </c>
      <c r="B45" s="262"/>
      <c r="C45" s="74"/>
      <c r="D45" s="64"/>
    </row>
    <row r="46" spans="1:4" ht="12.75">
      <c r="A46" s="273" t="s">
        <v>169</v>
      </c>
      <c r="B46" s="292"/>
      <c r="C46" s="74"/>
      <c r="D46" s="64"/>
    </row>
    <row r="47" spans="1:4" ht="13.5" thickBot="1">
      <c r="A47" s="287" t="s">
        <v>170</v>
      </c>
      <c r="B47" s="293"/>
      <c r="C47" s="73"/>
      <c r="D47" s="63"/>
    </row>
    <row r="48" spans="1:4" ht="14.25" thickBot="1" thickTop="1">
      <c r="A48" s="259" t="s">
        <v>215</v>
      </c>
      <c r="B48" s="294"/>
      <c r="C48" s="73"/>
      <c r="D48" s="63">
        <f>D46+D47</f>
        <v>0</v>
      </c>
    </row>
    <row r="49" spans="1:4" s="44" customFormat="1" ht="28.5" customHeight="1" thickTop="1">
      <c r="A49" s="261" t="s">
        <v>216</v>
      </c>
      <c r="B49" s="243"/>
      <c r="C49" s="296"/>
      <c r="D49" s="66"/>
    </row>
    <row r="50" spans="1:4" s="44" customFormat="1" ht="14.25" customHeight="1">
      <c r="A50" s="273" t="s">
        <v>173</v>
      </c>
      <c r="B50" s="291"/>
      <c r="C50" s="163"/>
      <c r="D50" s="57"/>
    </row>
    <row r="51" spans="1:4" s="44" customFormat="1" ht="14.25" customHeight="1" thickBot="1">
      <c r="A51" s="287" t="s">
        <v>174</v>
      </c>
      <c r="B51" s="295"/>
      <c r="C51" s="164"/>
      <c r="D51" s="113"/>
    </row>
    <row r="52" spans="1:4" s="44" customFormat="1" ht="14.25" customHeight="1" thickBot="1" thickTop="1">
      <c r="A52" s="289" t="s">
        <v>217</v>
      </c>
      <c r="B52" s="290"/>
      <c r="C52" s="160"/>
      <c r="D52" s="70">
        <f>D50+D51</f>
        <v>0</v>
      </c>
    </row>
    <row r="53" spans="1:4" ht="14.25" thickBot="1" thickTop="1">
      <c r="A53" s="259" t="s">
        <v>221</v>
      </c>
      <c r="B53" s="260"/>
      <c r="C53" s="86"/>
      <c r="D53" s="70">
        <f>SUM(D22+D31+D36+D40+D44+D52+D23+D48)</f>
        <v>2042194</v>
      </c>
    </row>
    <row r="54" spans="1:4" ht="13.5" thickTop="1">
      <c r="A54" s="50" t="s">
        <v>218</v>
      </c>
      <c r="B54" s="51"/>
      <c r="C54" s="83"/>
      <c r="D54" s="66"/>
    </row>
    <row r="55" spans="1:4" ht="12.75">
      <c r="A55" s="25" t="s">
        <v>144</v>
      </c>
      <c r="B55" s="26"/>
      <c r="C55" s="71"/>
      <c r="D55" s="61">
        <f>C59+C57</f>
        <v>72000</v>
      </c>
    </row>
    <row r="56" spans="1:4" ht="12.75">
      <c r="A56" s="256" t="s">
        <v>83</v>
      </c>
      <c r="B56" s="257"/>
      <c r="C56" s="71"/>
      <c r="D56" s="61"/>
    </row>
    <row r="57" spans="1:4" ht="12.75" customHeight="1">
      <c r="A57" s="256" t="s">
        <v>3</v>
      </c>
      <c r="B57" s="257"/>
      <c r="C57" s="120">
        <f>B58</f>
        <v>72000</v>
      </c>
      <c r="D57" s="61"/>
    </row>
    <row r="58" spans="1:4" ht="12.75">
      <c r="A58" s="25" t="s">
        <v>146</v>
      </c>
      <c r="B58" s="80">
        <v>72000</v>
      </c>
      <c r="C58" s="85"/>
      <c r="D58" s="57"/>
    </row>
    <row r="59" spans="1:4" ht="24">
      <c r="A59" s="25" t="s">
        <v>81</v>
      </c>
      <c r="B59" s="80"/>
      <c r="C59" s="153">
        <f>B60+B61</f>
        <v>0</v>
      </c>
      <c r="D59" s="57"/>
    </row>
    <row r="60" spans="1:4" ht="12.75">
      <c r="A60" s="25" t="s">
        <v>119</v>
      </c>
      <c r="B60" s="80"/>
      <c r="C60" s="85"/>
      <c r="D60" s="57"/>
    </row>
    <row r="61" spans="1:4" ht="12.75">
      <c r="A61" s="25" t="s">
        <v>82</v>
      </c>
      <c r="B61" s="80"/>
      <c r="C61" s="85"/>
      <c r="D61" s="57"/>
    </row>
    <row r="62" spans="1:4" ht="12.75">
      <c r="A62" s="256" t="s">
        <v>145</v>
      </c>
      <c r="B62" s="252"/>
      <c r="C62" s="80"/>
      <c r="D62" s="57">
        <f>C63+C64</f>
        <v>0</v>
      </c>
    </row>
    <row r="63" spans="1:4" ht="12.75">
      <c r="A63" s="25" t="s">
        <v>137</v>
      </c>
      <c r="B63" s="112"/>
      <c r="C63" s="80"/>
      <c r="D63" s="57"/>
    </row>
    <row r="64" spans="1:4" ht="13.5" thickBot="1">
      <c r="A64" s="25" t="s">
        <v>113</v>
      </c>
      <c r="B64" s="112"/>
      <c r="C64" s="80"/>
      <c r="D64" s="113"/>
    </row>
    <row r="65" spans="1:4" ht="14.25" thickBot="1" thickTop="1">
      <c r="A65" s="49" t="s">
        <v>219</v>
      </c>
      <c r="B65" s="60"/>
      <c r="C65" s="87"/>
      <c r="D65" s="70">
        <f>D55+D62</f>
        <v>72000</v>
      </c>
    </row>
    <row r="66" spans="1:4" ht="14.25" thickBot="1" thickTop="1">
      <c r="A66" s="259" t="s">
        <v>220</v>
      </c>
      <c r="B66" s="260"/>
      <c r="C66" s="87"/>
      <c r="D66" s="70">
        <f>D53+D65</f>
        <v>2114194</v>
      </c>
    </row>
    <row r="67" ht="13.5" thickTop="1"/>
  </sheetData>
  <sheetProtection/>
  <mergeCells count="48">
    <mergeCell ref="A42:B42"/>
    <mergeCell ref="A52:B52"/>
    <mergeCell ref="A50:B50"/>
    <mergeCell ref="A46:B46"/>
    <mergeCell ref="A47:B47"/>
    <mergeCell ref="A48:B48"/>
    <mergeCell ref="A51:B51"/>
    <mergeCell ref="A49:C49"/>
    <mergeCell ref="A24:B24"/>
    <mergeCell ref="A25:B25"/>
    <mergeCell ref="A32:B32"/>
    <mergeCell ref="A38:B38"/>
    <mergeCell ref="A36:B36"/>
    <mergeCell ref="A37:B37"/>
    <mergeCell ref="A7:B7"/>
    <mergeCell ref="A8:B8"/>
    <mergeCell ref="A9:B9"/>
    <mergeCell ref="A22:B22"/>
    <mergeCell ref="A2:E2"/>
    <mergeCell ref="A31:B31"/>
    <mergeCell ref="A29:B29"/>
    <mergeCell ref="A4:D4"/>
    <mergeCell ref="A27:B27"/>
    <mergeCell ref="C6:D6"/>
    <mergeCell ref="A17:B17"/>
    <mergeCell ref="A10:B10"/>
    <mergeCell ref="A11:B11"/>
    <mergeCell ref="A12:B12"/>
    <mergeCell ref="A35:B35"/>
    <mergeCell ref="A66:B66"/>
    <mergeCell ref="A53:B53"/>
    <mergeCell ref="A56:B56"/>
    <mergeCell ref="A57:B57"/>
    <mergeCell ref="A62:B62"/>
    <mergeCell ref="A40:B40"/>
    <mergeCell ref="A43:B43"/>
    <mergeCell ref="A41:B41"/>
    <mergeCell ref="A39:B39"/>
    <mergeCell ref="A1:B1"/>
    <mergeCell ref="A44:B44"/>
    <mergeCell ref="A45:B45"/>
    <mergeCell ref="A34:B34"/>
    <mergeCell ref="A18:B18"/>
    <mergeCell ref="A19:B19"/>
    <mergeCell ref="A30:B30"/>
    <mergeCell ref="A28:B28"/>
    <mergeCell ref="A33:B33"/>
    <mergeCell ref="A26:B26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4.8515625" style="0" customWidth="1"/>
    <col min="2" max="2" width="13.28125" style="0" customWidth="1"/>
    <col min="3" max="3" width="10.140625" style="27" customWidth="1"/>
    <col min="4" max="4" width="14.140625" style="27" customWidth="1"/>
    <col min="5" max="5" width="11.57421875" style="0" customWidth="1"/>
  </cols>
  <sheetData>
    <row r="1" spans="1:5" ht="12.75">
      <c r="A1" s="253" t="s">
        <v>250</v>
      </c>
      <c r="B1" s="253"/>
      <c r="C1" s="253"/>
      <c r="D1" s="253"/>
      <c r="E1" s="254"/>
    </row>
    <row r="2" spans="1:4" ht="8.25" customHeight="1">
      <c r="A2" s="7"/>
      <c r="B2" s="2"/>
      <c r="C2" s="59"/>
      <c r="D2" s="59"/>
    </row>
    <row r="3" spans="1:5" ht="30" customHeight="1">
      <c r="A3" s="251" t="s">
        <v>240</v>
      </c>
      <c r="B3" s="244"/>
      <c r="C3" s="244"/>
      <c r="D3" s="244"/>
      <c r="E3" s="8"/>
    </row>
    <row r="4" spans="1:4" ht="7.5" customHeight="1">
      <c r="A4" s="7"/>
      <c r="B4" s="2"/>
      <c r="C4" s="59"/>
      <c r="D4" s="59"/>
    </row>
    <row r="5" spans="1:4" ht="13.5" thickBot="1">
      <c r="A5" s="9"/>
      <c r="B5" s="3"/>
      <c r="C5" s="247" t="s">
        <v>7</v>
      </c>
      <c r="D5" s="247"/>
    </row>
    <row r="6" spans="1:4" ht="25.5" customHeight="1" thickBot="1" thickTop="1">
      <c r="A6" s="249" t="s">
        <v>175</v>
      </c>
      <c r="B6" s="242"/>
      <c r="C6" s="165"/>
      <c r="D6" s="166" t="s">
        <v>8</v>
      </c>
    </row>
    <row r="7" spans="1:4" ht="13.5" thickTop="1">
      <c r="A7" s="261" t="s">
        <v>172</v>
      </c>
      <c r="B7" s="243"/>
      <c r="C7" s="28"/>
      <c r="D7" s="61"/>
    </row>
    <row r="8" spans="1:4" ht="12.75">
      <c r="A8" s="279" t="s">
        <v>150</v>
      </c>
      <c r="B8" s="280"/>
      <c r="C8" s="28"/>
      <c r="D8" s="61"/>
    </row>
    <row r="9" spans="1:4" ht="12.75">
      <c r="A9" s="267" t="s">
        <v>151</v>
      </c>
      <c r="B9" s="268"/>
      <c r="C9" s="71"/>
      <c r="D9" s="61">
        <f>C10+C11</f>
        <v>388000</v>
      </c>
    </row>
    <row r="10" spans="1:4" ht="12.75">
      <c r="A10" s="267" t="s">
        <v>152</v>
      </c>
      <c r="B10" s="248"/>
      <c r="C10" s="71">
        <v>385000</v>
      </c>
      <c r="D10" s="61"/>
    </row>
    <row r="11" spans="1:4" ht="12.75">
      <c r="A11" s="267" t="s">
        <v>153</v>
      </c>
      <c r="B11" s="248"/>
      <c r="C11" s="71">
        <v>3000</v>
      </c>
      <c r="D11" s="61"/>
    </row>
    <row r="12" spans="1:4" ht="12.75">
      <c r="A12" s="10" t="s">
        <v>154</v>
      </c>
      <c r="B12" s="35"/>
      <c r="C12" s="71"/>
      <c r="D12" s="61">
        <f>SUM(C13+C16+C17)</f>
        <v>44400</v>
      </c>
    </row>
    <row r="13" spans="1:4" ht="12.75">
      <c r="A13" s="11" t="s">
        <v>155</v>
      </c>
      <c r="B13" s="36"/>
      <c r="C13" s="72">
        <f>B14+B15</f>
        <v>0</v>
      </c>
      <c r="D13" s="57"/>
    </row>
    <row r="14" spans="1:4" ht="12.75">
      <c r="A14" s="56" t="s">
        <v>14</v>
      </c>
      <c r="B14" s="88"/>
      <c r="C14" s="72"/>
      <c r="D14" s="57"/>
    </row>
    <row r="15" spans="1:4" ht="12.75">
      <c r="A15" s="56" t="s">
        <v>15</v>
      </c>
      <c r="B15" s="88"/>
      <c r="C15" s="72"/>
      <c r="D15" s="57"/>
    </row>
    <row r="16" spans="1:4" ht="12.75">
      <c r="A16" s="265" t="s">
        <v>156</v>
      </c>
      <c r="B16" s="266"/>
      <c r="C16" s="72">
        <v>44000</v>
      </c>
      <c r="D16" s="57"/>
    </row>
    <row r="17" spans="1:4" ht="12.75">
      <c r="A17" s="265" t="s">
        <v>157</v>
      </c>
      <c r="B17" s="266"/>
      <c r="C17" s="72">
        <v>400</v>
      </c>
      <c r="D17" s="57"/>
    </row>
    <row r="18" spans="1:4" ht="12.75">
      <c r="A18" s="267" t="s">
        <v>158</v>
      </c>
      <c r="B18" s="268"/>
      <c r="C18" s="71"/>
      <c r="D18" s="61">
        <f>C19+C20</f>
        <v>4500</v>
      </c>
    </row>
    <row r="19" spans="1:4" ht="12.75">
      <c r="A19" s="10" t="s">
        <v>159</v>
      </c>
      <c r="B19" s="142"/>
      <c r="C19" s="71">
        <v>1500</v>
      </c>
      <c r="D19" s="61"/>
    </row>
    <row r="20" spans="1:4" ht="13.5" thickBot="1">
      <c r="A20" s="151" t="s">
        <v>160</v>
      </c>
      <c r="B20" s="152"/>
      <c r="C20" s="82">
        <v>3000</v>
      </c>
      <c r="D20" s="67"/>
    </row>
    <row r="21" spans="1:4" ht="14.25" thickBot="1" thickTop="1">
      <c r="A21" s="281" t="s">
        <v>161</v>
      </c>
      <c r="B21" s="282"/>
      <c r="C21" s="73"/>
      <c r="D21" s="63">
        <f>SUM(D8:D18)</f>
        <v>436900</v>
      </c>
    </row>
    <row r="22" spans="1:4" ht="14.25" thickBot="1" thickTop="1">
      <c r="A22" s="157" t="s">
        <v>237</v>
      </c>
      <c r="B22" s="158"/>
      <c r="C22" s="84"/>
      <c r="D22" s="69">
        <v>157016</v>
      </c>
    </row>
    <row r="23" spans="1:4" ht="13.5" thickTop="1">
      <c r="A23" s="261" t="s">
        <v>162</v>
      </c>
      <c r="B23" s="243"/>
      <c r="C23" s="74"/>
      <c r="D23" s="64"/>
    </row>
    <row r="24" spans="1:4" ht="13.5" thickBot="1">
      <c r="A24" s="283" t="s">
        <v>9</v>
      </c>
      <c r="B24" s="284"/>
      <c r="C24" s="75"/>
      <c r="D24" s="62">
        <v>597396</v>
      </c>
    </row>
    <row r="25" spans="1:4" ht="12.75">
      <c r="A25" s="275" t="s">
        <v>10</v>
      </c>
      <c r="B25" s="276"/>
      <c r="C25" s="71"/>
      <c r="D25" s="61">
        <f>C26</f>
        <v>111219</v>
      </c>
    </row>
    <row r="26" spans="1:4" ht="13.5" thickBot="1">
      <c r="A26" s="245" t="s">
        <v>107</v>
      </c>
      <c r="B26" s="246"/>
      <c r="C26" s="71">
        <v>111219</v>
      </c>
      <c r="D26" s="61"/>
    </row>
    <row r="27" spans="1:4" ht="12.75">
      <c r="A27" s="271" t="s">
        <v>11</v>
      </c>
      <c r="B27" s="272"/>
      <c r="C27" s="76"/>
      <c r="D27" s="65">
        <f>C28+C29</f>
        <v>500317</v>
      </c>
    </row>
    <row r="28" spans="1:4" ht="12.75">
      <c r="A28" s="255" t="s">
        <v>34</v>
      </c>
      <c r="B28" s="250"/>
      <c r="C28" s="72">
        <v>71740</v>
      </c>
      <c r="D28" s="57"/>
    </row>
    <row r="29" spans="1:4" ht="13.5" thickBot="1">
      <c r="A29" s="269" t="s">
        <v>97</v>
      </c>
      <c r="B29" s="270"/>
      <c r="C29" s="77">
        <v>428577</v>
      </c>
      <c r="D29" s="62"/>
    </row>
    <row r="30" spans="1:4" ht="14.25" thickBot="1" thickTop="1">
      <c r="A30" s="259" t="s">
        <v>164</v>
      </c>
      <c r="B30" s="260"/>
      <c r="C30" s="78"/>
      <c r="D30" s="66">
        <f>SUM(D24:D29)</f>
        <v>1208932</v>
      </c>
    </row>
    <row r="31" spans="1:4" ht="13.5" thickTop="1">
      <c r="A31" s="285" t="s">
        <v>208</v>
      </c>
      <c r="B31" s="286"/>
      <c r="C31" s="79"/>
      <c r="D31" s="161"/>
    </row>
    <row r="32" spans="1:4" ht="12.75">
      <c r="A32" s="273" t="s">
        <v>12</v>
      </c>
      <c r="B32" s="274"/>
      <c r="C32" s="80"/>
      <c r="D32" s="57">
        <v>87500</v>
      </c>
    </row>
    <row r="33" spans="1:4" s="6" customFormat="1" ht="12.75">
      <c r="A33" s="263" t="s">
        <v>13</v>
      </c>
      <c r="B33" s="264"/>
      <c r="C33" s="81"/>
      <c r="D33" s="162"/>
    </row>
    <row r="34" spans="1:4" s="6" customFormat="1" ht="13.5" thickBot="1">
      <c r="A34" s="277" t="s">
        <v>41</v>
      </c>
      <c r="B34" s="278"/>
      <c r="C34" s="81"/>
      <c r="D34" s="162"/>
    </row>
    <row r="35" spans="1:4" ht="14.25" thickBot="1" thickTop="1">
      <c r="A35" s="259" t="s">
        <v>209</v>
      </c>
      <c r="B35" s="260"/>
      <c r="C35" s="87"/>
      <c r="D35" s="70">
        <f>SUM(D32:D34)</f>
        <v>87500</v>
      </c>
    </row>
    <row r="36" spans="1:4" ht="13.5" thickTop="1">
      <c r="A36" s="261" t="s">
        <v>210</v>
      </c>
      <c r="B36" s="243"/>
      <c r="C36" s="78"/>
      <c r="D36" s="66"/>
    </row>
    <row r="37" spans="1:4" ht="12.75">
      <c r="A37" s="273" t="s">
        <v>165</v>
      </c>
      <c r="B37" s="274"/>
      <c r="C37" s="71"/>
      <c r="D37" s="61">
        <v>3600</v>
      </c>
    </row>
    <row r="38" spans="1:4" ht="13.5" thickBot="1">
      <c r="A38" s="287" t="s">
        <v>166</v>
      </c>
      <c r="B38" s="288"/>
      <c r="C38" s="82"/>
      <c r="D38" s="67"/>
    </row>
    <row r="39" spans="1:4" ht="14.25" thickBot="1" thickTop="1">
      <c r="A39" s="259" t="s">
        <v>211</v>
      </c>
      <c r="B39" s="260"/>
      <c r="C39" s="74"/>
      <c r="D39" s="64">
        <f>SUM(D37:D38)</f>
        <v>3600</v>
      </c>
    </row>
    <row r="40" spans="1:4" ht="13.5" thickTop="1">
      <c r="A40" s="261" t="s">
        <v>212</v>
      </c>
      <c r="B40" s="243"/>
      <c r="C40" s="83"/>
      <c r="D40" s="68"/>
    </row>
    <row r="41" spans="1:4" ht="12.75">
      <c r="A41" s="273" t="s">
        <v>168</v>
      </c>
      <c r="B41" s="274"/>
      <c r="C41" s="71"/>
      <c r="D41" s="61"/>
    </row>
    <row r="42" spans="1:4" ht="13.5" thickBot="1">
      <c r="A42" s="287" t="s">
        <v>167</v>
      </c>
      <c r="B42" s="288"/>
      <c r="C42" s="82"/>
      <c r="D42" s="67">
        <v>8300</v>
      </c>
    </row>
    <row r="43" spans="1:4" ht="14.25" thickBot="1" thickTop="1">
      <c r="A43" s="259" t="s">
        <v>213</v>
      </c>
      <c r="B43" s="260"/>
      <c r="C43" s="73"/>
      <c r="D43" s="63">
        <f>SUM(D41:D42)</f>
        <v>8300</v>
      </c>
    </row>
    <row r="44" spans="1:4" ht="13.5" thickTop="1">
      <c r="A44" s="261" t="s">
        <v>214</v>
      </c>
      <c r="B44" s="262"/>
      <c r="C44" s="74"/>
      <c r="D44" s="64"/>
    </row>
    <row r="45" spans="1:4" ht="12.75">
      <c r="A45" s="273" t="s">
        <v>169</v>
      </c>
      <c r="B45" s="292"/>
      <c r="C45" s="74"/>
      <c r="D45" s="64"/>
    </row>
    <row r="46" spans="1:4" ht="13.5" thickBot="1">
      <c r="A46" s="287" t="s">
        <v>170</v>
      </c>
      <c r="B46" s="293"/>
      <c r="C46" s="73"/>
      <c r="D46" s="63"/>
    </row>
    <row r="47" spans="1:4" ht="14.25" thickBot="1" thickTop="1">
      <c r="A47" s="259" t="s">
        <v>215</v>
      </c>
      <c r="B47" s="294"/>
      <c r="C47" s="73"/>
      <c r="D47" s="63">
        <f>D45+D46</f>
        <v>0</v>
      </c>
    </row>
    <row r="48" spans="1:4" s="44" customFormat="1" ht="28.5" customHeight="1" thickTop="1">
      <c r="A48" s="261" t="s">
        <v>171</v>
      </c>
      <c r="B48" s="243"/>
      <c r="C48" s="296"/>
      <c r="D48" s="66"/>
    </row>
    <row r="49" spans="1:4" s="44" customFormat="1" ht="14.25" customHeight="1">
      <c r="A49" s="273" t="s">
        <v>173</v>
      </c>
      <c r="B49" s="298"/>
      <c r="C49" s="176"/>
      <c r="D49" s="57"/>
    </row>
    <row r="50" spans="1:4" s="44" customFormat="1" ht="14.25" customHeight="1" thickBot="1">
      <c r="A50" s="287" t="s">
        <v>174</v>
      </c>
      <c r="B50" s="297"/>
      <c r="C50" s="177"/>
      <c r="D50" s="113"/>
    </row>
    <row r="51" spans="1:4" s="44" customFormat="1" ht="14.25" customHeight="1" thickBot="1" thickTop="1">
      <c r="A51" s="289" t="s">
        <v>217</v>
      </c>
      <c r="B51" s="290"/>
      <c r="C51" s="160"/>
      <c r="D51" s="70">
        <f>D49+D50</f>
        <v>0</v>
      </c>
    </row>
    <row r="52" spans="1:4" ht="14.25" thickBot="1" thickTop="1">
      <c r="A52" s="259" t="s">
        <v>221</v>
      </c>
      <c r="B52" s="260"/>
      <c r="C52" s="86"/>
      <c r="D52" s="70">
        <f>SUM(D21+D22+D30+D35+D39+D43+D48+D47+D51)</f>
        <v>1902248</v>
      </c>
    </row>
    <row r="53" spans="1:4" ht="13.5" thickTop="1">
      <c r="A53" s="50" t="s">
        <v>218</v>
      </c>
      <c r="B53" s="51"/>
      <c r="C53" s="83"/>
      <c r="D53" s="66"/>
    </row>
    <row r="54" spans="1:4" ht="12.75">
      <c r="A54" s="25" t="s">
        <v>144</v>
      </c>
      <c r="B54" s="26"/>
      <c r="C54" s="71"/>
      <c r="D54" s="61">
        <f>C58+C56</f>
        <v>72000</v>
      </c>
    </row>
    <row r="55" spans="1:4" ht="12.75">
      <c r="A55" s="256" t="s">
        <v>83</v>
      </c>
      <c r="B55" s="257"/>
      <c r="C55" s="71"/>
      <c r="D55" s="61"/>
    </row>
    <row r="56" spans="1:4" ht="12.75" customHeight="1">
      <c r="A56" s="256" t="s">
        <v>3</v>
      </c>
      <c r="B56" s="257"/>
      <c r="C56" s="120">
        <v>72000</v>
      </c>
      <c r="D56" s="61"/>
    </row>
    <row r="57" spans="1:4" ht="12.75">
      <c r="A57" s="25" t="s">
        <v>146</v>
      </c>
      <c r="B57" s="80"/>
      <c r="C57" s="85"/>
      <c r="D57" s="57"/>
    </row>
    <row r="58" spans="1:4" ht="24">
      <c r="A58" s="25" t="s">
        <v>81</v>
      </c>
      <c r="B58" s="80"/>
      <c r="C58" s="153">
        <f>B59+B60</f>
        <v>0</v>
      </c>
      <c r="D58" s="57"/>
    </row>
    <row r="59" spans="1:4" ht="12.75">
      <c r="A59" s="25" t="s">
        <v>183</v>
      </c>
      <c r="B59" s="80"/>
      <c r="C59" s="85"/>
      <c r="D59" s="57"/>
    </row>
    <row r="60" spans="1:4" ht="12.75">
      <c r="A60" s="25" t="s">
        <v>82</v>
      </c>
      <c r="B60" s="80"/>
      <c r="C60" s="85"/>
      <c r="D60" s="57"/>
    </row>
    <row r="61" spans="1:4" ht="12.75">
      <c r="A61" s="256" t="s">
        <v>145</v>
      </c>
      <c r="B61" s="252"/>
      <c r="C61" s="80"/>
      <c r="D61" s="57">
        <f>C62+C63</f>
        <v>0</v>
      </c>
    </row>
    <row r="62" spans="1:4" ht="12.75">
      <c r="A62" s="25" t="s">
        <v>137</v>
      </c>
      <c r="B62" s="112"/>
      <c r="C62" s="80"/>
      <c r="D62" s="57"/>
    </row>
    <row r="63" spans="1:4" ht="13.5" thickBot="1">
      <c r="A63" s="25" t="s">
        <v>113</v>
      </c>
      <c r="B63" s="112"/>
      <c r="C63" s="80"/>
      <c r="D63" s="113"/>
    </row>
    <row r="64" spans="1:4" ht="14.25" thickBot="1" thickTop="1">
      <c r="A64" s="49" t="s">
        <v>219</v>
      </c>
      <c r="B64" s="60"/>
      <c r="C64" s="87"/>
      <c r="D64" s="70">
        <f>D54+D61</f>
        <v>72000</v>
      </c>
    </row>
    <row r="65" spans="1:4" ht="14.25" thickBot="1" thickTop="1">
      <c r="A65" s="259" t="s">
        <v>220</v>
      </c>
      <c r="B65" s="260"/>
      <c r="C65" s="87"/>
      <c r="D65" s="70">
        <f>D52+D64</f>
        <v>1974248</v>
      </c>
    </row>
    <row r="66" ht="13.5" thickTop="1"/>
  </sheetData>
  <sheetProtection/>
  <mergeCells count="47">
    <mergeCell ref="A24:B24"/>
    <mergeCell ref="A18:B18"/>
    <mergeCell ref="A25:B25"/>
    <mergeCell ref="A10:B10"/>
    <mergeCell ref="A11:B11"/>
    <mergeCell ref="A21:B21"/>
    <mergeCell ref="A23:B23"/>
    <mergeCell ref="A42:B42"/>
    <mergeCell ref="A65:B65"/>
    <mergeCell ref="A52:B52"/>
    <mergeCell ref="A55:B55"/>
    <mergeCell ref="A56:B56"/>
    <mergeCell ref="A61:B61"/>
    <mergeCell ref="A49:B49"/>
    <mergeCell ref="A45:B45"/>
    <mergeCell ref="A46:B46"/>
    <mergeCell ref="A43:B43"/>
    <mergeCell ref="A44:B44"/>
    <mergeCell ref="A26:B26"/>
    <mergeCell ref="A1:E1"/>
    <mergeCell ref="A51:B51"/>
    <mergeCell ref="A40:B40"/>
    <mergeCell ref="A31:B31"/>
    <mergeCell ref="A32:B32"/>
    <mergeCell ref="A48:C48"/>
    <mergeCell ref="A47:B47"/>
    <mergeCell ref="A50:B50"/>
    <mergeCell ref="A3:D3"/>
    <mergeCell ref="C5:D5"/>
    <mergeCell ref="A16:B16"/>
    <mergeCell ref="A17:B17"/>
    <mergeCell ref="A6:B6"/>
    <mergeCell ref="A7:B7"/>
    <mergeCell ref="A8:B8"/>
    <mergeCell ref="A9:B9"/>
    <mergeCell ref="A27:B27"/>
    <mergeCell ref="A30:B30"/>
    <mergeCell ref="A28:B28"/>
    <mergeCell ref="A29:B29"/>
    <mergeCell ref="A33:B33"/>
    <mergeCell ref="A36:B36"/>
    <mergeCell ref="A38:B38"/>
    <mergeCell ref="A41:B41"/>
    <mergeCell ref="A35:B35"/>
    <mergeCell ref="A39:B39"/>
    <mergeCell ref="A37:B37"/>
    <mergeCell ref="A34:B34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5.7109375" style="0" customWidth="1"/>
    <col min="2" max="2" width="14.28125" style="27" customWidth="1"/>
    <col min="3" max="3" width="13.8515625" style="27" customWidth="1"/>
    <col min="4" max="4" width="12.421875" style="27" customWidth="1"/>
    <col min="5" max="5" width="13.00390625" style="27" customWidth="1"/>
    <col min="6" max="6" width="9.8515625" style="27" customWidth="1"/>
    <col min="7" max="7" width="13.00390625" style="27" customWidth="1"/>
    <col min="8" max="8" width="10.7109375" style="27" customWidth="1"/>
    <col min="9" max="9" width="9.57421875" style="27" customWidth="1"/>
    <col min="10" max="10" width="11.8515625" style="27" customWidth="1"/>
    <col min="11" max="12" width="13.8515625" style="27" customWidth="1"/>
    <col min="13" max="13" width="13.28125" style="27" customWidth="1"/>
    <col min="14" max="14" width="14.140625" style="27" customWidth="1"/>
    <col min="15" max="15" width="13.57421875" style="0" customWidth="1"/>
    <col min="16" max="16" width="9.57421875" style="0" customWidth="1"/>
    <col min="17" max="18" width="13.00390625" style="0" customWidth="1"/>
    <col min="19" max="19" width="12.7109375" style="0" customWidth="1"/>
  </cols>
  <sheetData>
    <row r="1" spans="1:14" ht="12.75">
      <c r="A1" s="315" t="s">
        <v>252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2.75">
      <c r="A4" s="1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5" ht="31.5" customHeight="1">
      <c r="A5" s="317" t="s">
        <v>241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5"/>
    </row>
    <row r="6" spans="1:15" ht="15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5"/>
    </row>
    <row r="7" spans="1:15" ht="15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5"/>
    </row>
    <row r="8" spans="1:19" ht="13.5" thickBot="1">
      <c r="A8" s="2"/>
      <c r="L8" s="319" t="s">
        <v>7</v>
      </c>
      <c r="M8" s="319"/>
      <c r="N8" s="319"/>
      <c r="O8" s="320"/>
      <c r="P8" s="320"/>
      <c r="Q8" s="320"/>
      <c r="R8" s="320"/>
      <c r="S8" s="320"/>
    </row>
    <row r="9" spans="1:19" ht="12.75" customHeight="1">
      <c r="A9" s="303" t="s">
        <v>180</v>
      </c>
      <c r="B9" s="301" t="s">
        <v>109</v>
      </c>
      <c r="C9" s="301" t="s">
        <v>91</v>
      </c>
      <c r="D9" s="306" t="s">
        <v>176</v>
      </c>
      <c r="E9" s="307"/>
      <c r="F9" s="306" t="s">
        <v>177</v>
      </c>
      <c r="G9" s="307"/>
      <c r="H9" s="306" t="s">
        <v>178</v>
      </c>
      <c r="I9" s="312"/>
      <c r="J9" s="306" t="s">
        <v>110</v>
      </c>
      <c r="K9" s="307"/>
      <c r="L9" s="306" t="s">
        <v>184</v>
      </c>
      <c r="M9" s="322"/>
      <c r="N9" s="312"/>
      <c r="O9" s="306" t="s">
        <v>186</v>
      </c>
      <c r="P9" s="307"/>
      <c r="Q9" s="306" t="s">
        <v>185</v>
      </c>
      <c r="R9" s="322"/>
      <c r="S9" s="312"/>
    </row>
    <row r="10" spans="1:19" ht="12.75">
      <c r="A10" s="304"/>
      <c r="B10" s="316"/>
      <c r="C10" s="316"/>
      <c r="D10" s="308"/>
      <c r="E10" s="309"/>
      <c r="F10" s="308"/>
      <c r="G10" s="309"/>
      <c r="H10" s="313"/>
      <c r="I10" s="314"/>
      <c r="J10" s="308"/>
      <c r="K10" s="309"/>
      <c r="L10" s="313"/>
      <c r="M10" s="323"/>
      <c r="N10" s="314"/>
      <c r="O10" s="308"/>
      <c r="P10" s="309"/>
      <c r="Q10" s="313"/>
      <c r="R10" s="323"/>
      <c r="S10" s="314"/>
    </row>
    <row r="11" spans="1:19" ht="12.75">
      <c r="A11" s="304"/>
      <c r="B11" s="316"/>
      <c r="C11" s="316"/>
      <c r="D11" s="308"/>
      <c r="E11" s="309"/>
      <c r="F11" s="308"/>
      <c r="G11" s="309"/>
      <c r="H11" s="313"/>
      <c r="I11" s="314"/>
      <c r="J11" s="308"/>
      <c r="K11" s="309"/>
      <c r="L11" s="313"/>
      <c r="M11" s="323"/>
      <c r="N11" s="314"/>
      <c r="O11" s="308"/>
      <c r="P11" s="309"/>
      <c r="Q11" s="313"/>
      <c r="R11" s="323"/>
      <c r="S11" s="314"/>
    </row>
    <row r="12" spans="1:19" ht="13.5" thickBot="1">
      <c r="A12" s="304"/>
      <c r="B12" s="316"/>
      <c r="C12" s="316"/>
      <c r="D12" s="310"/>
      <c r="E12" s="311"/>
      <c r="F12" s="310"/>
      <c r="G12" s="311"/>
      <c r="H12" s="313"/>
      <c r="I12" s="314"/>
      <c r="J12" s="310"/>
      <c r="K12" s="311"/>
      <c r="L12" s="313"/>
      <c r="M12" s="323"/>
      <c r="N12" s="314"/>
      <c r="O12" s="310"/>
      <c r="P12" s="311"/>
      <c r="Q12" s="313"/>
      <c r="R12" s="323"/>
      <c r="S12" s="314"/>
    </row>
    <row r="13" spans="1:19" ht="12.75">
      <c r="A13" s="304"/>
      <c r="B13" s="316"/>
      <c r="C13" s="316"/>
      <c r="D13" s="301" t="s">
        <v>133</v>
      </c>
      <c r="E13" s="301" t="s">
        <v>98</v>
      </c>
      <c r="F13" s="301" t="s">
        <v>133</v>
      </c>
      <c r="G13" s="301" t="s">
        <v>98</v>
      </c>
      <c r="H13" s="301" t="s">
        <v>133</v>
      </c>
      <c r="I13" s="301" t="s">
        <v>98</v>
      </c>
      <c r="J13" s="301" t="s">
        <v>133</v>
      </c>
      <c r="K13" s="301" t="s">
        <v>98</v>
      </c>
      <c r="L13" s="301" t="s">
        <v>133</v>
      </c>
      <c r="M13" s="301" t="s">
        <v>98</v>
      </c>
      <c r="N13" s="301" t="s">
        <v>192</v>
      </c>
      <c r="O13" s="301" t="s">
        <v>133</v>
      </c>
      <c r="P13" s="301" t="s">
        <v>98</v>
      </c>
      <c r="Q13" s="301" t="s">
        <v>133</v>
      </c>
      <c r="R13" s="301" t="s">
        <v>98</v>
      </c>
      <c r="S13" s="301" t="s">
        <v>192</v>
      </c>
    </row>
    <row r="14" spans="1:19" ht="13.5" customHeight="1" thickBot="1">
      <c r="A14" s="305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21"/>
      <c r="O14" s="302"/>
      <c r="P14" s="302"/>
      <c r="Q14" s="302"/>
      <c r="R14" s="302"/>
      <c r="S14" s="321"/>
    </row>
    <row r="15" spans="1:19" s="34" customFormat="1" ht="39.75" customHeight="1">
      <c r="A15" s="125" t="s">
        <v>197</v>
      </c>
      <c r="B15" s="167">
        <v>21517</v>
      </c>
      <c r="C15" s="167"/>
      <c r="D15" s="167"/>
      <c r="E15" s="167"/>
      <c r="F15" s="167"/>
      <c r="G15" s="167"/>
      <c r="H15" s="167"/>
      <c r="I15" s="167"/>
      <c r="J15" s="167">
        <v>344847</v>
      </c>
      <c r="K15" s="167"/>
      <c r="L15" s="180">
        <f>B15+D15+F15+H15+J15</f>
        <v>366364</v>
      </c>
      <c r="M15" s="181">
        <f>C15+E15+G15+I15+K15</f>
        <v>0</v>
      </c>
      <c r="N15" s="168">
        <f>L15+M15</f>
        <v>366364</v>
      </c>
      <c r="O15" s="167"/>
      <c r="P15" s="167"/>
      <c r="Q15" s="180">
        <f>L15+O15</f>
        <v>366364</v>
      </c>
      <c r="R15" s="167">
        <f>M15+P15</f>
        <v>0</v>
      </c>
      <c r="S15" s="168">
        <f aca="true" t="shared" si="0" ref="S15:S20">Q15+R15</f>
        <v>366364</v>
      </c>
    </row>
    <row r="16" spans="1:19" s="34" customFormat="1" ht="39.75" customHeight="1">
      <c r="A16" s="126" t="s">
        <v>85</v>
      </c>
      <c r="B16" s="168">
        <v>12890</v>
      </c>
      <c r="C16" s="168"/>
      <c r="D16" s="168"/>
      <c r="E16" s="168"/>
      <c r="F16" s="168"/>
      <c r="G16" s="168"/>
      <c r="H16" s="168"/>
      <c r="I16" s="168"/>
      <c r="J16" s="168">
        <v>44495</v>
      </c>
      <c r="K16" s="168"/>
      <c r="L16" s="182">
        <f aca="true" t="shared" si="1" ref="L16:L25">B16+D16+F16+H16+J16</f>
        <v>57385</v>
      </c>
      <c r="M16" s="168"/>
      <c r="N16" s="168">
        <f aca="true" t="shared" si="2" ref="N16:N25">L16+M16</f>
        <v>57385</v>
      </c>
      <c r="O16" s="168"/>
      <c r="P16" s="168"/>
      <c r="Q16" s="182">
        <f>L16+O16</f>
        <v>57385</v>
      </c>
      <c r="R16" s="168"/>
      <c r="S16" s="168">
        <f t="shared" si="0"/>
        <v>57385</v>
      </c>
    </row>
    <row r="17" spans="1:19" s="34" customFormat="1" ht="39.75" customHeight="1">
      <c r="A17" s="126" t="s">
        <v>86</v>
      </c>
      <c r="B17" s="168">
        <v>4251</v>
      </c>
      <c r="C17" s="168"/>
      <c r="D17" s="168"/>
      <c r="E17" s="168"/>
      <c r="F17" s="168"/>
      <c r="G17" s="168"/>
      <c r="H17" s="168"/>
      <c r="I17" s="168"/>
      <c r="J17" s="168">
        <v>23095</v>
      </c>
      <c r="K17" s="168"/>
      <c r="L17" s="182">
        <f t="shared" si="1"/>
        <v>27346</v>
      </c>
      <c r="M17" s="168"/>
      <c r="N17" s="168">
        <f t="shared" si="2"/>
        <v>27346</v>
      </c>
      <c r="O17" s="168"/>
      <c r="P17" s="168"/>
      <c r="Q17" s="182">
        <f>L17+O17</f>
        <v>27346</v>
      </c>
      <c r="R17" s="168"/>
      <c r="S17" s="168">
        <f t="shared" si="0"/>
        <v>27346</v>
      </c>
    </row>
    <row r="18" spans="1:19" s="34" customFormat="1" ht="39.75" customHeight="1">
      <c r="A18" s="126" t="s">
        <v>87</v>
      </c>
      <c r="B18" s="168">
        <v>20664</v>
      </c>
      <c r="C18" s="168"/>
      <c r="D18" s="168"/>
      <c r="E18" s="168"/>
      <c r="F18" s="168"/>
      <c r="G18" s="168"/>
      <c r="H18" s="168"/>
      <c r="I18" s="168"/>
      <c r="J18" s="168">
        <v>94228</v>
      </c>
      <c r="K18" s="168"/>
      <c r="L18" s="182">
        <f t="shared" si="1"/>
        <v>114892</v>
      </c>
      <c r="M18" s="168"/>
      <c r="N18" s="168">
        <f t="shared" si="2"/>
        <v>114892</v>
      </c>
      <c r="O18" s="168"/>
      <c r="P18" s="168"/>
      <c r="Q18" s="182">
        <f>L18+O18</f>
        <v>114892</v>
      </c>
      <c r="R18" s="168"/>
      <c r="S18" s="168">
        <f t="shared" si="0"/>
        <v>114892</v>
      </c>
    </row>
    <row r="19" spans="1:19" s="34" customFormat="1" ht="39.75" customHeight="1">
      <c r="A19" s="169" t="s">
        <v>190</v>
      </c>
      <c r="B19" s="170">
        <v>58314</v>
      </c>
      <c r="C19" s="170">
        <v>14300</v>
      </c>
      <c r="D19" s="170"/>
      <c r="E19" s="170"/>
      <c r="F19" s="170"/>
      <c r="G19" s="170"/>
      <c r="H19" s="170"/>
      <c r="I19" s="170"/>
      <c r="J19" s="170">
        <v>89160</v>
      </c>
      <c r="K19" s="170">
        <v>1489</v>
      </c>
      <c r="L19" s="239">
        <f t="shared" si="1"/>
        <v>147474</v>
      </c>
      <c r="M19" s="170">
        <f>C19+E19+G19+I19+K19</f>
        <v>15789</v>
      </c>
      <c r="N19" s="170">
        <f t="shared" si="2"/>
        <v>163263</v>
      </c>
      <c r="O19" s="170"/>
      <c r="P19" s="170"/>
      <c r="Q19" s="167">
        <f>L19+O19</f>
        <v>147474</v>
      </c>
      <c r="R19" s="170">
        <v>15789</v>
      </c>
      <c r="S19" s="170">
        <f t="shared" si="0"/>
        <v>163263</v>
      </c>
    </row>
    <row r="20" spans="1:19" s="34" customFormat="1" ht="39.75" customHeight="1" thickBot="1">
      <c r="A20" s="136" t="s">
        <v>236</v>
      </c>
      <c r="B20" s="179">
        <v>136</v>
      </c>
      <c r="C20" s="179"/>
      <c r="D20" s="179"/>
      <c r="E20" s="179"/>
      <c r="F20" s="179"/>
      <c r="G20" s="179"/>
      <c r="H20" s="179"/>
      <c r="I20" s="179"/>
      <c r="J20" s="179">
        <v>14080</v>
      </c>
      <c r="K20" s="179"/>
      <c r="L20" s="179">
        <f t="shared" si="1"/>
        <v>14216</v>
      </c>
      <c r="M20" s="179"/>
      <c r="N20" s="170">
        <f t="shared" si="2"/>
        <v>14216</v>
      </c>
      <c r="O20" s="179"/>
      <c r="P20" s="179"/>
      <c r="Q20" s="179">
        <f>L20+O20</f>
        <v>14216</v>
      </c>
      <c r="R20" s="179"/>
      <c r="S20" s="170">
        <f t="shared" si="0"/>
        <v>14216</v>
      </c>
    </row>
    <row r="21" spans="1:19" s="34" customFormat="1" ht="39.75" customHeight="1" thickBot="1">
      <c r="A21" s="171" t="s">
        <v>181</v>
      </c>
      <c r="B21" s="172">
        <f>SUM(B15:B20)</f>
        <v>117772</v>
      </c>
      <c r="C21" s="172">
        <f aca="true" t="shared" si="3" ref="C21:S21">SUM(C15:C20)</f>
        <v>14300</v>
      </c>
      <c r="D21" s="172"/>
      <c r="E21" s="172"/>
      <c r="F21" s="172"/>
      <c r="G21" s="172"/>
      <c r="H21" s="172"/>
      <c r="I21" s="172"/>
      <c r="J21" s="172">
        <f t="shared" si="3"/>
        <v>609905</v>
      </c>
      <c r="K21" s="172">
        <f t="shared" si="3"/>
        <v>1489</v>
      </c>
      <c r="L21" s="172">
        <f t="shared" si="3"/>
        <v>727677</v>
      </c>
      <c r="M21" s="172">
        <f t="shared" si="3"/>
        <v>15789</v>
      </c>
      <c r="N21" s="172">
        <f t="shared" si="3"/>
        <v>743466</v>
      </c>
      <c r="O21" s="172"/>
      <c r="P21" s="172"/>
      <c r="Q21" s="172">
        <f t="shared" si="3"/>
        <v>727677</v>
      </c>
      <c r="R21" s="172">
        <f t="shared" si="3"/>
        <v>15789</v>
      </c>
      <c r="S21" s="172">
        <f t="shared" si="3"/>
        <v>743466</v>
      </c>
    </row>
    <row r="22" spans="1:19" s="34" customFormat="1" ht="39.75" customHeight="1">
      <c r="A22" s="125" t="s">
        <v>179</v>
      </c>
      <c r="B22" s="167">
        <v>7179</v>
      </c>
      <c r="C22" s="167"/>
      <c r="D22" s="167"/>
      <c r="E22" s="167"/>
      <c r="F22" s="167"/>
      <c r="G22" s="167"/>
      <c r="H22" s="167"/>
      <c r="I22" s="167"/>
      <c r="J22" s="167">
        <v>858036</v>
      </c>
      <c r="K22" s="167"/>
      <c r="L22" s="167">
        <f t="shared" si="1"/>
        <v>865215</v>
      </c>
      <c r="M22" s="167"/>
      <c r="N22" s="167">
        <f t="shared" si="2"/>
        <v>865215</v>
      </c>
      <c r="O22" s="167"/>
      <c r="P22" s="167"/>
      <c r="Q22" s="240">
        <f>L22+O22</f>
        <v>865215</v>
      </c>
      <c r="R22" s="240"/>
      <c r="S22" s="240">
        <f>Q22+R22</f>
        <v>865215</v>
      </c>
    </row>
    <row r="23" spans="1:19" s="34" customFormat="1" ht="64.5" customHeight="1" thickBot="1">
      <c r="A23" s="136" t="s">
        <v>233</v>
      </c>
      <c r="B23" s="179">
        <v>695</v>
      </c>
      <c r="C23" s="179"/>
      <c r="D23" s="179"/>
      <c r="E23" s="179"/>
      <c r="F23" s="179"/>
      <c r="G23" s="179"/>
      <c r="H23" s="179"/>
      <c r="I23" s="179"/>
      <c r="J23" s="179">
        <v>13369</v>
      </c>
      <c r="K23" s="179"/>
      <c r="L23" s="179">
        <f t="shared" si="1"/>
        <v>14064</v>
      </c>
      <c r="M23" s="179"/>
      <c r="N23" s="179">
        <f t="shared" si="2"/>
        <v>14064</v>
      </c>
      <c r="O23" s="179"/>
      <c r="P23" s="179"/>
      <c r="Q23" s="241">
        <f>L23+O23</f>
        <v>14064</v>
      </c>
      <c r="R23" s="241"/>
      <c r="S23" s="241">
        <f>Q23+R23</f>
        <v>14064</v>
      </c>
    </row>
    <row r="24" spans="1:19" s="34" customFormat="1" ht="39.75" customHeight="1" thickBot="1">
      <c r="A24" s="299" t="s">
        <v>182</v>
      </c>
      <c r="B24" s="173">
        <f>B21+B22+B23</f>
        <v>125646</v>
      </c>
      <c r="C24" s="173">
        <f aca="true" t="shared" si="4" ref="C24:S24">C21+C22+C23</f>
        <v>14300</v>
      </c>
      <c r="D24" s="173"/>
      <c r="E24" s="173"/>
      <c r="F24" s="173"/>
      <c r="G24" s="173"/>
      <c r="H24" s="173"/>
      <c r="I24" s="173"/>
      <c r="J24" s="173">
        <f t="shared" si="4"/>
        <v>1481310</v>
      </c>
      <c r="K24" s="173">
        <f t="shared" si="4"/>
        <v>1489</v>
      </c>
      <c r="L24" s="134">
        <f t="shared" si="4"/>
        <v>1606956</v>
      </c>
      <c r="M24" s="134">
        <f t="shared" si="4"/>
        <v>15789</v>
      </c>
      <c r="N24" s="134">
        <f t="shared" si="4"/>
        <v>1622745</v>
      </c>
      <c r="O24" s="134"/>
      <c r="P24" s="134"/>
      <c r="Q24" s="134">
        <f t="shared" si="4"/>
        <v>1606956</v>
      </c>
      <c r="R24" s="134">
        <f t="shared" si="4"/>
        <v>15789</v>
      </c>
      <c r="S24" s="134">
        <f t="shared" si="4"/>
        <v>1622745</v>
      </c>
    </row>
    <row r="25" spans="1:19" ht="0.75" customHeight="1" thickBot="1">
      <c r="A25" s="300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67">
        <f t="shared" si="1"/>
        <v>0</v>
      </c>
      <c r="M25" s="174"/>
      <c r="N25" s="175">
        <f t="shared" si="2"/>
        <v>0</v>
      </c>
      <c r="O25" s="154"/>
      <c r="P25" s="154"/>
      <c r="Q25" s="178">
        <f>SUM(Q16:Q22)</f>
        <v>1954205</v>
      </c>
      <c r="R25" s="178">
        <f>SUM(R16:R22)</f>
        <v>31578</v>
      </c>
      <c r="S25" s="154"/>
    </row>
    <row r="26" ht="12.75">
      <c r="A26" s="2"/>
    </row>
    <row r="27" ht="12.75">
      <c r="A27" s="2"/>
    </row>
  </sheetData>
  <sheetProtection/>
  <mergeCells count="30">
    <mergeCell ref="J13:J14"/>
    <mergeCell ref="N13:N14"/>
    <mergeCell ref="L9:N12"/>
    <mergeCell ref="Q9:S12"/>
    <mergeCell ref="Q13:Q14"/>
    <mergeCell ref="R13:R14"/>
    <mergeCell ref="S13:S14"/>
    <mergeCell ref="O9:P12"/>
    <mergeCell ref="O13:O14"/>
    <mergeCell ref="P13:P14"/>
    <mergeCell ref="I13:I14"/>
    <mergeCell ref="A1:N1"/>
    <mergeCell ref="B9:B14"/>
    <mergeCell ref="C9:C14"/>
    <mergeCell ref="A5:N5"/>
    <mergeCell ref="F9:G12"/>
    <mergeCell ref="M13:M14"/>
    <mergeCell ref="D13:D14"/>
    <mergeCell ref="L8:S8"/>
    <mergeCell ref="L13:L14"/>
    <mergeCell ref="A24:A25"/>
    <mergeCell ref="K13:K14"/>
    <mergeCell ref="A9:A14"/>
    <mergeCell ref="D9:E12"/>
    <mergeCell ref="E13:E14"/>
    <mergeCell ref="J9:K12"/>
    <mergeCell ref="F13:F14"/>
    <mergeCell ref="G13:G14"/>
    <mergeCell ref="H9:I12"/>
    <mergeCell ref="H13:H1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9.8515625" style="0" customWidth="1"/>
    <col min="2" max="2" width="17.28125" style="27" customWidth="1"/>
    <col min="3" max="3" width="17.57421875" style="0" customWidth="1"/>
  </cols>
  <sheetData>
    <row r="1" spans="1:3" ht="12.75">
      <c r="A1" s="14" t="s">
        <v>253</v>
      </c>
      <c r="B1" s="32"/>
      <c r="C1" s="6"/>
    </row>
    <row r="2" ht="15.75">
      <c r="A2" s="12"/>
    </row>
    <row r="3" ht="15.75">
      <c r="A3" s="12"/>
    </row>
    <row r="4" ht="15.75">
      <c r="A4" s="12"/>
    </row>
    <row r="5" ht="12.75">
      <c r="A5" s="3"/>
    </row>
    <row r="6" spans="1:2" ht="15.75">
      <c r="A6" s="318" t="s">
        <v>248</v>
      </c>
      <c r="B6" s="318"/>
    </row>
    <row r="7" spans="1:2" ht="15.75">
      <c r="A7" s="326" t="s">
        <v>225</v>
      </c>
      <c r="B7" s="326"/>
    </row>
    <row r="8" spans="1:2" ht="15.75">
      <c r="A8" s="30"/>
      <c r="B8" s="30"/>
    </row>
    <row r="9" spans="1:2" ht="15.75">
      <c r="A9" s="30"/>
      <c r="B9" s="30"/>
    </row>
    <row r="10" ht="15.75">
      <c r="A10" s="12"/>
    </row>
    <row r="11" ht="15.75">
      <c r="A11" s="12"/>
    </row>
    <row r="12" spans="1:2" ht="16.5" thickBot="1">
      <c r="A12" s="324" t="s">
        <v>122</v>
      </c>
      <c r="B12" s="325"/>
    </row>
    <row r="13" spans="1:3" ht="30" customHeight="1" thickBot="1">
      <c r="A13" s="329" t="s">
        <v>207</v>
      </c>
      <c r="B13" s="327" t="s">
        <v>109</v>
      </c>
      <c r="C13" s="328"/>
    </row>
    <row r="14" spans="1:3" ht="30" customHeight="1" thickBot="1">
      <c r="A14" s="330"/>
      <c r="B14" s="231" t="s">
        <v>223</v>
      </c>
      <c r="C14" s="232" t="s">
        <v>104</v>
      </c>
    </row>
    <row r="15" spans="1:3" ht="30" customHeight="1">
      <c r="A15" s="15" t="s">
        <v>123</v>
      </c>
      <c r="B15" s="234"/>
      <c r="C15" s="236">
        <v>500</v>
      </c>
    </row>
    <row r="16" spans="1:3" ht="30" customHeight="1">
      <c r="A16" s="15" t="s">
        <v>124</v>
      </c>
      <c r="B16" s="89">
        <v>16000</v>
      </c>
      <c r="C16" s="237"/>
    </row>
    <row r="17" spans="1:3" ht="30" customHeight="1">
      <c r="A17" s="15" t="s">
        <v>125</v>
      </c>
      <c r="B17" s="89">
        <v>10000</v>
      </c>
      <c r="C17" s="237"/>
    </row>
    <row r="18" spans="1:3" ht="30" customHeight="1">
      <c r="A18" s="15" t="s">
        <v>126</v>
      </c>
      <c r="B18" s="89">
        <v>6000</v>
      </c>
      <c r="C18" s="237"/>
    </row>
    <row r="19" spans="1:3" ht="30" customHeight="1">
      <c r="A19" s="15" t="s">
        <v>244</v>
      </c>
      <c r="B19" s="89">
        <v>119331</v>
      </c>
      <c r="C19" s="237">
        <v>6679</v>
      </c>
    </row>
    <row r="20" spans="1:3" ht="30" customHeight="1">
      <c r="A20" s="15" t="s">
        <v>33</v>
      </c>
      <c r="B20" s="89">
        <v>2000</v>
      </c>
      <c r="C20" s="237"/>
    </row>
    <row r="21" spans="1:3" ht="30" customHeight="1">
      <c r="A21" s="15" t="s">
        <v>198</v>
      </c>
      <c r="B21" s="89">
        <v>120</v>
      </c>
      <c r="C21" s="237"/>
    </row>
    <row r="22" spans="1:3" ht="49.5" customHeight="1">
      <c r="A22" s="15" t="s">
        <v>224</v>
      </c>
      <c r="B22" s="89">
        <v>3135</v>
      </c>
      <c r="C22" s="237"/>
    </row>
    <row r="23" spans="1:3" ht="30" customHeight="1" thickBot="1">
      <c r="A23" s="16" t="s">
        <v>35</v>
      </c>
      <c r="B23" s="235">
        <v>430</v>
      </c>
      <c r="C23" s="238"/>
    </row>
    <row r="24" spans="1:3" ht="30" customHeight="1" thickBot="1">
      <c r="A24" s="4" t="s">
        <v>127</v>
      </c>
      <c r="B24" s="233">
        <f>SUM(B15:B23)</f>
        <v>157016</v>
      </c>
      <c r="C24" s="233">
        <f>SUM(C15:C23)</f>
        <v>7179</v>
      </c>
    </row>
  </sheetData>
  <sheetProtection/>
  <mergeCells count="5">
    <mergeCell ref="A12:B12"/>
    <mergeCell ref="A6:B6"/>
    <mergeCell ref="A7:B7"/>
    <mergeCell ref="B13:C13"/>
    <mergeCell ref="A13:A1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1.7109375" style="0" customWidth="1"/>
    <col min="2" max="2" width="13.7109375" style="18" customWidth="1"/>
    <col min="3" max="3" width="14.57421875" style="0" customWidth="1"/>
    <col min="4" max="4" width="12.57421875" style="0" customWidth="1"/>
    <col min="5" max="5" width="13.421875" style="0" customWidth="1"/>
    <col min="6" max="7" width="14.00390625" style="0" customWidth="1"/>
    <col min="8" max="8" width="13.00390625" style="0" customWidth="1"/>
    <col min="9" max="10" width="12.00390625" style="0" customWidth="1"/>
    <col min="11" max="11" width="13.57421875" style="0" customWidth="1"/>
    <col min="12" max="12" width="13.28125" style="0" bestFit="1" customWidth="1"/>
    <col min="13" max="13" width="13.57421875" style="0" customWidth="1"/>
    <col min="14" max="14" width="14.28125" style="0" customWidth="1"/>
    <col min="15" max="19" width="13.57421875" style="0" customWidth="1"/>
  </cols>
  <sheetData>
    <row r="1" spans="1:8" ht="12.75">
      <c r="A1" s="331" t="s">
        <v>254</v>
      </c>
      <c r="B1" s="331"/>
      <c r="C1" s="331"/>
      <c r="D1" s="331"/>
      <c r="E1" s="331"/>
      <c r="F1" s="331"/>
      <c r="G1" s="331"/>
      <c r="H1" s="331"/>
    </row>
    <row r="2" ht="15.75">
      <c r="A2" s="12"/>
    </row>
    <row r="3" ht="15.75">
      <c r="A3" s="12"/>
    </row>
    <row r="4" ht="15.75">
      <c r="A4" s="12"/>
    </row>
    <row r="5" spans="1:20" ht="15.75">
      <c r="A5" s="318" t="s">
        <v>238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20"/>
    </row>
    <row r="6" ht="12.75">
      <c r="A6" s="3"/>
    </row>
    <row r="7" ht="12.75">
      <c r="A7" s="3"/>
    </row>
    <row r="8" spans="1:19" ht="16.5" thickBot="1">
      <c r="A8" s="1" t="s">
        <v>128</v>
      </c>
      <c r="L8" s="325" t="s">
        <v>129</v>
      </c>
      <c r="M8" s="325"/>
      <c r="N8" s="325"/>
      <c r="O8" s="325"/>
      <c r="P8" s="325"/>
      <c r="Q8" s="325"/>
      <c r="R8" s="325"/>
      <c r="S8" s="325"/>
    </row>
    <row r="9" spans="1:19" ht="16.5" thickBot="1">
      <c r="A9" s="329" t="s">
        <v>130</v>
      </c>
      <c r="B9" s="337" t="s">
        <v>132</v>
      </c>
      <c r="C9" s="342" t="s">
        <v>193</v>
      </c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50"/>
    </row>
    <row r="10" spans="1:19" ht="16.5" thickBot="1">
      <c r="A10" s="335"/>
      <c r="B10" s="338"/>
      <c r="C10" s="342" t="s">
        <v>38</v>
      </c>
      <c r="D10" s="343"/>
      <c r="E10" s="343"/>
      <c r="F10" s="343"/>
      <c r="G10" s="343"/>
      <c r="H10" s="343"/>
      <c r="I10" s="343"/>
      <c r="J10" s="343"/>
      <c r="K10" s="342" t="s">
        <v>39</v>
      </c>
      <c r="L10" s="349"/>
      <c r="M10" s="349"/>
      <c r="N10" s="349"/>
      <c r="O10" s="350"/>
      <c r="P10" s="344" t="s">
        <v>59</v>
      </c>
      <c r="Q10" s="345"/>
      <c r="R10" s="344" t="s">
        <v>65</v>
      </c>
      <c r="S10" s="345"/>
    </row>
    <row r="11" spans="1:19" ht="31.5" customHeight="1" thickBot="1">
      <c r="A11" s="335"/>
      <c r="B11" s="338"/>
      <c r="C11" s="340" t="s">
        <v>116</v>
      </c>
      <c r="D11" s="340" t="s">
        <v>105</v>
      </c>
      <c r="E11" s="340" t="s">
        <v>115</v>
      </c>
      <c r="F11" s="344" t="s">
        <v>69</v>
      </c>
      <c r="G11" s="347"/>
      <c r="H11" s="351"/>
      <c r="I11" s="332" t="s">
        <v>114</v>
      </c>
      <c r="J11" s="340" t="s">
        <v>74</v>
      </c>
      <c r="K11" s="332" t="s">
        <v>54</v>
      </c>
      <c r="L11" s="340" t="s">
        <v>0</v>
      </c>
      <c r="M11" s="344" t="s">
        <v>71</v>
      </c>
      <c r="N11" s="347"/>
      <c r="O11" s="345"/>
      <c r="P11" s="340" t="s">
        <v>60</v>
      </c>
      <c r="Q11" s="340" t="s">
        <v>61</v>
      </c>
      <c r="R11" s="340" t="s">
        <v>133</v>
      </c>
      <c r="S11" s="345" t="s">
        <v>98</v>
      </c>
    </row>
    <row r="12" spans="1:19" ht="53.25" thickBot="1">
      <c r="A12" s="336"/>
      <c r="B12" s="339"/>
      <c r="C12" s="348"/>
      <c r="D12" s="348"/>
      <c r="E12" s="348"/>
      <c r="F12" s="121" t="s">
        <v>70</v>
      </c>
      <c r="G12" s="122" t="s">
        <v>56</v>
      </c>
      <c r="H12" s="121" t="s">
        <v>78</v>
      </c>
      <c r="I12" s="333"/>
      <c r="J12" s="341"/>
      <c r="K12" s="341"/>
      <c r="L12" s="348"/>
      <c r="M12" s="122" t="s">
        <v>72</v>
      </c>
      <c r="N12" s="122" t="s">
        <v>53</v>
      </c>
      <c r="O12" s="121" t="s">
        <v>73</v>
      </c>
      <c r="P12" s="341"/>
      <c r="Q12" s="341"/>
      <c r="R12" s="341"/>
      <c r="S12" s="346"/>
    </row>
    <row r="13" spans="1:19" s="92" customFormat="1" ht="36.75" customHeight="1" thickBot="1" thickTop="1">
      <c r="A13" s="16" t="s">
        <v>75</v>
      </c>
      <c r="B13" s="90">
        <f>SUM(C13:S13)</f>
        <v>1630889</v>
      </c>
      <c r="C13" s="90">
        <v>563301</v>
      </c>
      <c r="D13" s="90">
        <v>147736</v>
      </c>
      <c r="E13" s="90">
        <v>402198</v>
      </c>
      <c r="F13" s="90"/>
      <c r="G13" s="90"/>
      <c r="H13" s="90">
        <v>516165</v>
      </c>
      <c r="I13" s="90"/>
      <c r="J13" s="90"/>
      <c r="K13" s="90">
        <v>1489</v>
      </c>
      <c r="L13" s="90"/>
      <c r="M13" s="90"/>
      <c r="N13" s="90"/>
      <c r="O13" s="90"/>
      <c r="P13" s="90"/>
      <c r="Q13" s="90"/>
      <c r="R13" s="90"/>
      <c r="S13" s="90"/>
    </row>
    <row r="14" spans="1:19" ht="49.5" customHeight="1" thickBot="1">
      <c r="A14" s="43" t="s">
        <v>76</v>
      </c>
      <c r="B14" s="90">
        <f>SUM(C14:S14)</f>
        <v>1110584</v>
      </c>
      <c r="C14" s="90">
        <v>26098</v>
      </c>
      <c r="D14" s="90">
        <v>4486</v>
      </c>
      <c r="E14" s="90">
        <v>321928</v>
      </c>
      <c r="F14" s="90">
        <v>56575</v>
      </c>
      <c r="G14" s="90">
        <v>70525</v>
      </c>
      <c r="H14" s="90">
        <v>23566</v>
      </c>
      <c r="I14" s="90"/>
      <c r="J14" s="90"/>
      <c r="K14" s="90">
        <v>119950</v>
      </c>
      <c r="L14" s="90"/>
      <c r="M14" s="90">
        <v>111219</v>
      </c>
      <c r="N14" s="90">
        <v>2500</v>
      </c>
      <c r="O14" s="90"/>
      <c r="P14" s="90"/>
      <c r="Q14" s="90"/>
      <c r="R14" s="90">
        <v>257939</v>
      </c>
      <c r="S14" s="90">
        <v>115798</v>
      </c>
    </row>
    <row r="15" spans="1:19" ht="36.75" customHeight="1" thickBot="1">
      <c r="A15" s="16" t="s">
        <v>31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</row>
    <row r="16" spans="1:19" ht="30" customHeight="1" thickBot="1">
      <c r="A16" s="93" t="s">
        <v>131</v>
      </c>
      <c r="B16" s="91">
        <f>SUM(C16:S16)</f>
        <v>2741473</v>
      </c>
      <c r="C16" s="190">
        <f>C13+C14+C15</f>
        <v>589399</v>
      </c>
      <c r="D16" s="190">
        <f aca="true" t="shared" si="0" ref="D16:L16">D13+D14+D15</f>
        <v>152222</v>
      </c>
      <c r="E16" s="190">
        <f t="shared" si="0"/>
        <v>724126</v>
      </c>
      <c r="F16" s="190">
        <f t="shared" si="0"/>
        <v>56575</v>
      </c>
      <c r="G16" s="190">
        <f t="shared" si="0"/>
        <v>70525</v>
      </c>
      <c r="H16" s="190">
        <f t="shared" si="0"/>
        <v>539731</v>
      </c>
      <c r="I16" s="190">
        <f t="shared" si="0"/>
        <v>0</v>
      </c>
      <c r="J16" s="190">
        <f t="shared" si="0"/>
        <v>0</v>
      </c>
      <c r="K16" s="190">
        <f t="shared" si="0"/>
        <v>121439</v>
      </c>
      <c r="L16" s="190">
        <f t="shared" si="0"/>
        <v>0</v>
      </c>
      <c r="M16" s="190">
        <f aca="true" t="shared" si="1" ref="M16:S16">M13+M14+M15</f>
        <v>111219</v>
      </c>
      <c r="N16" s="190">
        <f t="shared" si="1"/>
        <v>2500</v>
      </c>
      <c r="O16" s="190">
        <f t="shared" si="1"/>
        <v>0</v>
      </c>
      <c r="P16" s="190">
        <f t="shared" si="1"/>
        <v>0</v>
      </c>
      <c r="Q16" s="190">
        <f t="shared" si="1"/>
        <v>0</v>
      </c>
      <c r="R16" s="190">
        <f t="shared" si="1"/>
        <v>257939</v>
      </c>
      <c r="S16" s="190">
        <f t="shared" si="1"/>
        <v>115798</v>
      </c>
    </row>
    <row r="17" ht="13.5" thickTop="1">
      <c r="A17" s="19"/>
    </row>
    <row r="18" spans="1:19" ht="20.25" customHeight="1">
      <c r="A18" s="334"/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</row>
    <row r="19" ht="12.75">
      <c r="A19" s="33"/>
    </row>
  </sheetData>
  <sheetProtection/>
  <mergeCells count="24">
    <mergeCell ref="A5:S5"/>
    <mergeCell ref="L11:L12"/>
    <mergeCell ref="C11:C12"/>
    <mergeCell ref="E11:E12"/>
    <mergeCell ref="C9:S9"/>
    <mergeCell ref="D11:D12"/>
    <mergeCell ref="F11:H11"/>
    <mergeCell ref="K11:K12"/>
    <mergeCell ref="P10:Q10"/>
    <mergeCell ref="K10:O10"/>
    <mergeCell ref="L8:S8"/>
    <mergeCell ref="M11:O11"/>
    <mergeCell ref="P11:P12"/>
    <mergeCell ref="Q11:Q12"/>
    <mergeCell ref="A1:H1"/>
    <mergeCell ref="I11:I12"/>
    <mergeCell ref="A18:S18"/>
    <mergeCell ref="A9:A12"/>
    <mergeCell ref="B9:B12"/>
    <mergeCell ref="J11:J12"/>
    <mergeCell ref="C10:J10"/>
    <mergeCell ref="R10:S10"/>
    <mergeCell ref="R11:R12"/>
    <mergeCell ref="S11:S1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5.57421875" style="0" customWidth="1"/>
    <col min="2" max="2" width="19.7109375" style="0" customWidth="1"/>
    <col min="3" max="3" width="11.00390625" style="0" customWidth="1"/>
    <col min="4" max="4" width="11.421875" style="0" customWidth="1"/>
    <col min="5" max="5" width="11.140625" style="0" customWidth="1"/>
    <col min="6" max="6" width="14.421875" style="0" customWidth="1"/>
    <col min="7" max="7" width="14.140625" style="0" customWidth="1"/>
    <col min="8" max="8" width="13.00390625" style="0" customWidth="1"/>
    <col min="9" max="9" width="9.28125" style="0" bestFit="1" customWidth="1"/>
    <col min="10" max="10" width="11.140625" style="0" customWidth="1"/>
    <col min="11" max="11" width="9.7109375" style="0" bestFit="1" customWidth="1"/>
    <col min="12" max="12" width="14.8515625" style="0" customWidth="1"/>
    <col min="13" max="13" width="14.00390625" style="0" customWidth="1"/>
    <col min="14" max="16" width="11.00390625" style="0" customWidth="1"/>
  </cols>
  <sheetData>
    <row r="1" spans="1:6" s="3" customFormat="1" ht="16.5" customHeight="1">
      <c r="A1" s="331" t="s">
        <v>255</v>
      </c>
      <c r="B1" s="331"/>
      <c r="C1" s="331"/>
      <c r="D1" s="331"/>
      <c r="E1" s="331"/>
      <c r="F1" s="331"/>
    </row>
    <row r="2" s="3" customFormat="1" ht="6.75" customHeight="1">
      <c r="A2" s="17"/>
    </row>
    <row r="3" spans="1:16" s="3" customFormat="1" ht="17.25" customHeight="1">
      <c r="A3" s="20" t="s">
        <v>242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="3" customFormat="1" ht="6" customHeight="1"/>
    <row r="5" spans="1:21" s="3" customFormat="1" ht="17.25" customHeight="1" thickBot="1">
      <c r="A5" s="21" t="s">
        <v>195</v>
      </c>
      <c r="B5" s="45"/>
      <c r="C5" s="45"/>
      <c r="D5" s="45"/>
      <c r="E5" s="45"/>
      <c r="F5" s="45"/>
      <c r="G5" s="45"/>
      <c r="H5" s="45"/>
      <c r="I5" s="45"/>
      <c r="J5" s="361" t="s">
        <v>7</v>
      </c>
      <c r="K5" s="320"/>
      <c r="L5" s="320"/>
      <c r="M5" s="320"/>
      <c r="N5" s="320"/>
      <c r="O5" s="320"/>
      <c r="P5" s="320"/>
      <c r="Q5" s="45"/>
      <c r="R5" s="45"/>
      <c r="S5" s="45"/>
      <c r="T5" s="45"/>
      <c r="U5" s="45"/>
    </row>
    <row r="6" spans="1:21" s="3" customFormat="1" ht="15.75" customHeight="1" thickBot="1">
      <c r="A6" s="340" t="s">
        <v>80</v>
      </c>
      <c r="B6" s="355" t="s">
        <v>79</v>
      </c>
      <c r="C6" s="355" t="s">
        <v>196</v>
      </c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45"/>
      <c r="R6" s="45"/>
      <c r="S6" s="45"/>
      <c r="T6" s="45"/>
      <c r="U6" s="45"/>
    </row>
    <row r="7" spans="1:21" s="3" customFormat="1" ht="15.75" customHeight="1" thickBot="1">
      <c r="A7" s="352"/>
      <c r="B7" s="355"/>
      <c r="C7" s="357" t="s">
        <v>38</v>
      </c>
      <c r="D7" s="358"/>
      <c r="E7" s="358"/>
      <c r="F7" s="358"/>
      <c r="G7" s="358"/>
      <c r="H7" s="358"/>
      <c r="I7" s="359"/>
      <c r="J7" s="364" t="s">
        <v>39</v>
      </c>
      <c r="K7" s="365"/>
      <c r="L7" s="365"/>
      <c r="M7" s="365"/>
      <c r="N7" s="366"/>
      <c r="O7" s="364" t="s">
        <v>59</v>
      </c>
      <c r="P7" s="366"/>
      <c r="Q7" s="45"/>
      <c r="R7" s="45"/>
      <c r="S7" s="45"/>
      <c r="T7" s="45"/>
      <c r="U7" s="45"/>
    </row>
    <row r="8" spans="1:21" s="3" customFormat="1" ht="15.75" customHeight="1" thickBot="1">
      <c r="A8" s="353"/>
      <c r="B8" s="355"/>
      <c r="C8" s="355" t="s">
        <v>2</v>
      </c>
      <c r="D8" s="355" t="s">
        <v>105</v>
      </c>
      <c r="E8" s="355" t="s">
        <v>117</v>
      </c>
      <c r="F8" s="344" t="s">
        <v>69</v>
      </c>
      <c r="G8" s="347"/>
      <c r="H8" s="351"/>
      <c r="I8" s="340" t="s">
        <v>114</v>
      </c>
      <c r="J8" s="340" t="s">
        <v>54</v>
      </c>
      <c r="K8" s="340" t="s">
        <v>0</v>
      </c>
      <c r="L8" s="344" t="s">
        <v>51</v>
      </c>
      <c r="M8" s="362"/>
      <c r="N8" s="363"/>
      <c r="O8" s="367" t="s">
        <v>133</v>
      </c>
      <c r="P8" s="340" t="s">
        <v>98</v>
      </c>
      <c r="Q8" s="45"/>
      <c r="R8" s="45"/>
      <c r="S8" s="45"/>
      <c r="T8" s="45"/>
      <c r="U8" s="45"/>
    </row>
    <row r="9" spans="1:21" s="3" customFormat="1" ht="15.75" customHeight="1" thickBot="1">
      <c r="A9" s="353"/>
      <c r="B9" s="355"/>
      <c r="C9" s="355"/>
      <c r="D9" s="355"/>
      <c r="E9" s="355"/>
      <c r="F9" s="355" t="s">
        <v>70</v>
      </c>
      <c r="G9" s="355" t="s">
        <v>56</v>
      </c>
      <c r="H9" s="340" t="s">
        <v>78</v>
      </c>
      <c r="I9" s="352"/>
      <c r="J9" s="360"/>
      <c r="K9" s="352"/>
      <c r="L9" s="340" t="s">
        <v>52</v>
      </c>
      <c r="M9" s="340" t="s">
        <v>53</v>
      </c>
      <c r="N9" s="340" t="s">
        <v>73</v>
      </c>
      <c r="O9" s="368"/>
      <c r="P9" s="360"/>
      <c r="Q9" s="45"/>
      <c r="R9" s="45"/>
      <c r="S9" s="45"/>
      <c r="T9" s="45"/>
      <c r="U9" s="45"/>
    </row>
    <row r="10" spans="1:21" s="3" customFormat="1" ht="30" customHeight="1" thickBot="1">
      <c r="A10" s="353"/>
      <c r="B10" s="355"/>
      <c r="C10" s="355"/>
      <c r="D10" s="355"/>
      <c r="E10" s="355"/>
      <c r="F10" s="355"/>
      <c r="G10" s="355"/>
      <c r="H10" s="352"/>
      <c r="I10" s="352"/>
      <c r="J10" s="360"/>
      <c r="K10" s="352"/>
      <c r="L10" s="360"/>
      <c r="M10" s="360"/>
      <c r="N10" s="360"/>
      <c r="O10" s="368"/>
      <c r="P10" s="360"/>
      <c r="Q10" s="45"/>
      <c r="R10" s="45"/>
      <c r="S10" s="45"/>
      <c r="T10" s="45"/>
      <c r="U10" s="45"/>
    </row>
    <row r="11" spans="1:21" s="3" customFormat="1" ht="24.75" customHeight="1" thickBot="1">
      <c r="A11" s="354"/>
      <c r="B11" s="355"/>
      <c r="C11" s="355"/>
      <c r="D11" s="355"/>
      <c r="E11" s="355"/>
      <c r="F11" s="355"/>
      <c r="G11" s="355"/>
      <c r="H11" s="330"/>
      <c r="I11" s="356"/>
      <c r="J11" s="330"/>
      <c r="K11" s="356"/>
      <c r="L11" s="330"/>
      <c r="M11" s="330"/>
      <c r="N11" s="330"/>
      <c r="O11" s="369"/>
      <c r="P11" s="330"/>
      <c r="Q11" s="45"/>
      <c r="R11" s="45"/>
      <c r="S11" s="45"/>
      <c r="T11" s="45"/>
      <c r="U11" s="45"/>
    </row>
    <row r="12" spans="1:21" s="3" customFormat="1" ht="36" customHeight="1">
      <c r="A12" s="124" t="s">
        <v>93</v>
      </c>
      <c r="B12" s="42"/>
      <c r="C12" s="41"/>
      <c r="D12" s="42"/>
      <c r="E12" s="42"/>
      <c r="F12" s="41"/>
      <c r="G12" s="24"/>
      <c r="H12" s="24"/>
      <c r="I12" s="42"/>
      <c r="J12" s="42"/>
      <c r="K12" s="42"/>
      <c r="L12" s="23"/>
      <c r="M12" s="23"/>
      <c r="N12" s="23"/>
      <c r="O12" s="23"/>
      <c r="P12" s="23"/>
      <c r="Q12" s="45"/>
      <c r="R12" s="45"/>
      <c r="S12" s="45"/>
      <c r="T12" s="45"/>
      <c r="U12" s="45"/>
    </row>
    <row r="13" spans="1:21" s="144" customFormat="1" ht="36" customHeight="1" thickBot="1">
      <c r="A13" s="145" t="s">
        <v>197</v>
      </c>
      <c r="B13" s="146">
        <f aca="true" t="shared" si="0" ref="B13:B22">SUM(C13:P13)</f>
        <v>366364</v>
      </c>
      <c r="C13" s="147">
        <v>199873</v>
      </c>
      <c r="D13" s="146">
        <v>53855</v>
      </c>
      <c r="E13" s="146">
        <v>112636</v>
      </c>
      <c r="F13" s="147"/>
      <c r="G13" s="146"/>
      <c r="H13" s="146"/>
      <c r="I13" s="146"/>
      <c r="J13" s="146"/>
      <c r="K13" s="146"/>
      <c r="L13" s="148"/>
      <c r="M13" s="148"/>
      <c r="N13" s="148"/>
      <c r="O13" s="148"/>
      <c r="P13" s="148"/>
      <c r="Q13" s="143"/>
      <c r="R13" s="143"/>
      <c r="S13" s="143"/>
      <c r="T13" s="143"/>
      <c r="U13" s="143"/>
    </row>
    <row r="14" spans="1:21" s="144" customFormat="1" ht="36" customHeight="1">
      <c r="A14" s="150" t="s">
        <v>231</v>
      </c>
      <c r="B14" s="141">
        <f t="shared" si="0"/>
        <v>57385</v>
      </c>
      <c r="C14" s="141"/>
      <c r="D14" s="141"/>
      <c r="E14" s="141">
        <v>57385</v>
      </c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3"/>
      <c r="R14" s="143"/>
      <c r="S14" s="143"/>
      <c r="T14" s="143"/>
      <c r="U14" s="143"/>
    </row>
    <row r="15" spans="1:21" s="144" customFormat="1" ht="36" customHeight="1">
      <c r="A15" s="149" t="s">
        <v>232</v>
      </c>
      <c r="B15" s="141">
        <f t="shared" si="0"/>
        <v>27346</v>
      </c>
      <c r="C15" s="141"/>
      <c r="D15" s="141"/>
      <c r="E15" s="141">
        <v>27346</v>
      </c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3"/>
      <c r="R15" s="143"/>
      <c r="S15" s="143"/>
      <c r="T15" s="143"/>
      <c r="U15" s="143"/>
    </row>
    <row r="16" spans="1:21" s="144" customFormat="1" ht="36" customHeight="1">
      <c r="A16" s="149" t="s">
        <v>87</v>
      </c>
      <c r="B16" s="141">
        <f t="shared" si="0"/>
        <v>114892</v>
      </c>
      <c r="C16" s="141">
        <v>55678</v>
      </c>
      <c r="D16" s="141">
        <v>14995</v>
      </c>
      <c r="E16" s="141">
        <v>44219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3"/>
      <c r="R16" s="143"/>
      <c r="S16" s="143"/>
      <c r="T16" s="143"/>
      <c r="U16" s="143"/>
    </row>
    <row r="17" spans="1:21" s="144" customFormat="1" ht="36" customHeight="1">
      <c r="A17" s="149" t="s">
        <v>190</v>
      </c>
      <c r="B17" s="141">
        <f t="shared" si="0"/>
        <v>163263</v>
      </c>
      <c r="C17" s="141">
        <v>81834</v>
      </c>
      <c r="D17" s="141">
        <v>20273</v>
      </c>
      <c r="E17" s="141">
        <v>59667</v>
      </c>
      <c r="F17" s="141"/>
      <c r="G17" s="141"/>
      <c r="H17" s="141"/>
      <c r="I17" s="141"/>
      <c r="J17" s="141">
        <v>1489</v>
      </c>
      <c r="K17" s="141"/>
      <c r="L17" s="141"/>
      <c r="M17" s="141"/>
      <c r="N17" s="141"/>
      <c r="O17" s="141"/>
      <c r="P17" s="141"/>
      <c r="Q17" s="143"/>
      <c r="R17" s="143"/>
      <c r="S17" s="143"/>
      <c r="T17" s="143"/>
      <c r="U17" s="143"/>
    </row>
    <row r="18" spans="1:21" s="144" customFormat="1" ht="36" customHeight="1" thickBot="1">
      <c r="A18" s="145" t="s">
        <v>236</v>
      </c>
      <c r="B18" s="230">
        <f t="shared" si="0"/>
        <v>14216</v>
      </c>
      <c r="C18" s="230">
        <v>9619</v>
      </c>
      <c r="D18" s="230">
        <v>2597</v>
      </c>
      <c r="E18" s="230">
        <v>2000</v>
      </c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143"/>
      <c r="R18" s="143"/>
      <c r="S18" s="143"/>
      <c r="T18" s="143"/>
      <c r="U18" s="143"/>
    </row>
    <row r="19" spans="1:21" s="47" customFormat="1" ht="36" customHeight="1" thickBot="1">
      <c r="A19" s="129" t="s">
        <v>92</v>
      </c>
      <c r="B19" s="95">
        <f t="shared" si="0"/>
        <v>731250</v>
      </c>
      <c r="C19" s="96">
        <f>SUM(C13:C17)</f>
        <v>337385</v>
      </c>
      <c r="D19" s="96">
        <f>SUM(D13:D17)</f>
        <v>89123</v>
      </c>
      <c r="E19" s="96">
        <f>SUM(E13:E18)</f>
        <v>303253</v>
      </c>
      <c r="F19" s="96"/>
      <c r="G19" s="96"/>
      <c r="H19" s="96"/>
      <c r="I19" s="96"/>
      <c r="J19" s="96">
        <f>SUM(J13:J17)</f>
        <v>1489</v>
      </c>
      <c r="K19" s="96"/>
      <c r="L19" s="96"/>
      <c r="M19" s="96"/>
      <c r="N19" s="96"/>
      <c r="O19" s="96"/>
      <c r="P19" s="96"/>
      <c r="Q19" s="46"/>
      <c r="R19" s="46"/>
      <c r="S19" s="46"/>
      <c r="T19" s="46"/>
      <c r="U19" s="46"/>
    </row>
    <row r="20" spans="1:21" s="38" customFormat="1" ht="36" customHeight="1" thickBot="1">
      <c r="A20" s="127" t="s">
        <v>120</v>
      </c>
      <c r="B20" s="95">
        <f t="shared" si="0"/>
        <v>886665</v>
      </c>
      <c r="C20" s="96">
        <v>223244</v>
      </c>
      <c r="D20" s="96">
        <v>57891</v>
      </c>
      <c r="E20" s="96">
        <v>89365</v>
      </c>
      <c r="F20" s="96"/>
      <c r="G20" s="96"/>
      <c r="H20" s="96">
        <v>516165</v>
      </c>
      <c r="I20" s="96"/>
      <c r="J20" s="96"/>
      <c r="K20" s="96"/>
      <c r="L20" s="96"/>
      <c r="M20" s="96"/>
      <c r="N20" s="96"/>
      <c r="O20" s="96"/>
      <c r="P20" s="96"/>
      <c r="Q20" s="48"/>
      <c r="R20" s="48"/>
      <c r="S20" s="48"/>
      <c r="T20" s="48"/>
      <c r="U20" s="48"/>
    </row>
    <row r="21" spans="1:21" s="38" customFormat="1" ht="64.5" customHeight="1" thickBot="1">
      <c r="A21" s="149" t="s">
        <v>233</v>
      </c>
      <c r="B21" s="95">
        <f t="shared" si="0"/>
        <v>12974</v>
      </c>
      <c r="C21" s="96">
        <v>2672</v>
      </c>
      <c r="D21" s="96">
        <v>722</v>
      </c>
      <c r="E21" s="96">
        <v>9580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48"/>
      <c r="R21" s="48"/>
      <c r="S21" s="48"/>
      <c r="T21" s="48"/>
      <c r="U21" s="48"/>
    </row>
    <row r="22" spans="1:21" s="38" customFormat="1" ht="36" customHeight="1" thickBot="1">
      <c r="A22" s="128" t="s">
        <v>121</v>
      </c>
      <c r="B22" s="95">
        <f t="shared" si="0"/>
        <v>1630889</v>
      </c>
      <c r="C22" s="95">
        <f>C20+C19+C21</f>
        <v>563301</v>
      </c>
      <c r="D22" s="95">
        <f>D20+D19+D21</f>
        <v>147736</v>
      </c>
      <c r="E22" s="95">
        <f>E20+E19+E21</f>
        <v>402198</v>
      </c>
      <c r="F22" s="95"/>
      <c r="G22" s="95"/>
      <c r="H22" s="95">
        <f>H20+H19+H21</f>
        <v>516165</v>
      </c>
      <c r="I22" s="95"/>
      <c r="J22" s="95">
        <f>J20+J19+J21</f>
        <v>1489</v>
      </c>
      <c r="K22" s="95"/>
      <c r="L22" s="95"/>
      <c r="M22" s="95"/>
      <c r="N22" s="95"/>
      <c r="O22" s="95"/>
      <c r="P22" s="95"/>
      <c r="Q22" s="48"/>
      <c r="R22" s="48"/>
      <c r="S22" s="48"/>
      <c r="T22" s="48"/>
      <c r="U22" s="48"/>
    </row>
    <row r="23" spans="1:21" s="3" customFormat="1" ht="16.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1" s="3" customFormat="1" ht="12.75">
      <c r="A24" s="48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1" s="3" customFormat="1" ht="17.2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1" s="3" customFormat="1" ht="12.7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1" s="3" customFormat="1" ht="17.2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1" s="3" customFormat="1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1" s="3" customFormat="1" ht="17.2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1" s="3" customFormat="1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1" s="3" customFormat="1" ht="17.2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1" s="3" customFormat="1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1:21" s="3" customFormat="1" ht="17.2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1:21" s="3" customFormat="1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1:21" s="3" customFormat="1" ht="17.2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1:21" s="3" customFormat="1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1:21" s="3" customFormat="1" ht="17.2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1:21" s="3" customFormat="1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1:21" s="3" customFormat="1" ht="17.2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1:21" s="3" customFormat="1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1:21" s="3" customFormat="1" ht="17.2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1:21" s="3" customFormat="1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1:21" s="3" customFormat="1" ht="17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1:21" s="3" customFormat="1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1:21" s="3" customFormat="1" ht="17.2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1:21" s="3" customFormat="1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1:21" s="3" customFormat="1" ht="17.2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1:21" s="3" customFormat="1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3" customFormat="1" ht="17.2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1:21" s="3" customFormat="1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1:21" s="3" customFormat="1" ht="17.2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1:21" s="3" customFormat="1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1:21" s="3" customFormat="1" ht="17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21" s="3" customFormat="1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1:21" s="3" customFormat="1" ht="17.2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1:21" s="3" customFormat="1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1:21" s="3" customFormat="1" ht="17.2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1:21" s="3" customFormat="1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1:21" s="3" customFormat="1" ht="17.2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1:21" s="3" customFormat="1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1:21" s="3" customFormat="1" ht="17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1:21" s="3" customFormat="1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1:21" s="3" customFormat="1" ht="17.2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1:21" s="3" customFormat="1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1:21" s="3" customFormat="1" ht="17.2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1:21" s="3" customFormat="1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1:21" s="3" customFormat="1" ht="17.2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1:21" s="3" customFormat="1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1:21" s="3" customFormat="1" ht="17.2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1:21" s="3" customFormat="1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21" s="3" customFormat="1" ht="17.2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="3" customFormat="1" ht="12.75"/>
    <row r="73" s="3" customFormat="1" ht="17.25" customHeight="1"/>
    <row r="74" s="3" customFormat="1" ht="12.75"/>
    <row r="75" s="3" customFormat="1" ht="17.25" customHeight="1"/>
    <row r="76" s="3" customFormat="1" ht="12.75"/>
    <row r="77" s="3" customFormat="1" ht="17.25" customHeight="1"/>
    <row r="78" s="3" customFormat="1" ht="12.75"/>
    <row r="79" s="3" customFormat="1" ht="17.25" customHeight="1"/>
    <row r="80" s="3" customFormat="1" ht="12.75"/>
    <row r="81" s="3" customFormat="1" ht="17.25" customHeight="1"/>
    <row r="82" s="3" customFormat="1" ht="12.75"/>
    <row r="83" s="3" customFormat="1" ht="17.25" customHeight="1"/>
    <row r="84" s="3" customFormat="1" ht="12.75"/>
    <row r="85" s="3" customFormat="1" ht="17.25" customHeight="1"/>
    <row r="86" s="3" customFormat="1" ht="12.75"/>
    <row r="87" s="3" customFormat="1" ht="17.25" customHeight="1"/>
    <row r="88" s="3" customFormat="1" ht="12.75"/>
    <row r="89" s="3" customFormat="1" ht="17.25" customHeight="1"/>
    <row r="90" s="3" customFormat="1" ht="12.75"/>
    <row r="91" s="3" customFormat="1" ht="17.25" customHeight="1"/>
    <row r="92" s="3" customFormat="1" ht="12.75"/>
    <row r="93" s="3" customFormat="1" ht="17.25" customHeight="1"/>
    <row r="94" s="3" customFormat="1" ht="12.75"/>
    <row r="95" s="3" customFormat="1" ht="17.25" customHeight="1"/>
    <row r="96" s="3" customFormat="1" ht="12.75"/>
    <row r="97" s="3" customFormat="1" ht="17.25" customHeight="1"/>
    <row r="98" s="3" customFormat="1" ht="12.75"/>
    <row r="99" s="3" customFormat="1" ht="17.25" customHeight="1"/>
    <row r="100" s="3" customFormat="1" ht="12.75"/>
    <row r="101" s="3" customFormat="1" ht="17.25" customHeight="1"/>
    <row r="102" s="3" customFormat="1" ht="12.75"/>
    <row r="103" s="3" customFormat="1" ht="17.25" customHeight="1"/>
    <row r="104" s="3" customFormat="1" ht="12.75"/>
    <row r="105" s="3" customFormat="1" ht="17.25" customHeight="1"/>
    <row r="106" s="3" customFormat="1" ht="12.75"/>
    <row r="107" s="3" customFormat="1" ht="17.25" customHeight="1"/>
    <row r="108" s="3" customFormat="1" ht="12.75"/>
    <row r="109" s="3" customFormat="1" ht="17.25" customHeight="1"/>
    <row r="110" s="3" customFormat="1" ht="12.75"/>
    <row r="111" s="3" customFormat="1" ht="17.25" customHeight="1"/>
    <row r="112" s="3" customFormat="1" ht="12.75"/>
    <row r="113" s="3" customFormat="1" ht="17.25" customHeight="1"/>
    <row r="114" s="3" customFormat="1" ht="12.75"/>
    <row r="115" s="3" customFormat="1" ht="17.25" customHeight="1"/>
    <row r="116" s="3" customFormat="1" ht="12.75"/>
    <row r="117" s="3" customFormat="1" ht="17.25" customHeight="1"/>
    <row r="118" s="3" customFormat="1" ht="12.75"/>
    <row r="119" s="3" customFormat="1" ht="17.25" customHeight="1"/>
    <row r="120" s="3" customFormat="1" ht="12.75"/>
    <row r="121" s="3" customFormat="1" ht="17.25" customHeight="1"/>
    <row r="122" s="3" customFormat="1" ht="12.75"/>
    <row r="123" s="3" customFormat="1" ht="17.25" customHeight="1"/>
    <row r="124" s="3" customFormat="1" ht="12.75"/>
  </sheetData>
  <sheetProtection/>
  <mergeCells count="24">
    <mergeCell ref="L9:L11"/>
    <mergeCell ref="J5:P5"/>
    <mergeCell ref="L8:N8"/>
    <mergeCell ref="J8:J11"/>
    <mergeCell ref="J7:N7"/>
    <mergeCell ref="M9:M11"/>
    <mergeCell ref="N9:N11"/>
    <mergeCell ref="O7:P7"/>
    <mergeCell ref="O8:O11"/>
    <mergeCell ref="P8:P11"/>
    <mergeCell ref="C7:I7"/>
    <mergeCell ref="G9:G11"/>
    <mergeCell ref="I8:I11"/>
    <mergeCell ref="F9:F11"/>
    <mergeCell ref="A1:F1"/>
    <mergeCell ref="A6:A11"/>
    <mergeCell ref="B6:B11"/>
    <mergeCell ref="C6:P6"/>
    <mergeCell ref="D8:D11"/>
    <mergeCell ref="E8:E11"/>
    <mergeCell ref="K8:K11"/>
    <mergeCell ref="C8:C11"/>
    <mergeCell ref="F8:H8"/>
    <mergeCell ref="H9:H11"/>
  </mergeCells>
  <printOptions horizontalCentered="1" verticalCentered="1"/>
  <pageMargins left="0.3937007874015748" right="0.3937007874015748" top="0.6299212598425197" bottom="0.6299212598425197" header="0.5118110236220472" footer="0.5118110236220472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2.28125" style="0" customWidth="1"/>
    <col min="2" max="6" width="13.7109375" style="0" customWidth="1"/>
    <col min="7" max="7" width="14.421875" style="0" customWidth="1"/>
    <col min="8" max="11" width="13.7109375" style="0" customWidth="1"/>
    <col min="12" max="12" width="10.7109375" style="0" customWidth="1"/>
    <col min="13" max="13" width="10.8515625" style="0" customWidth="1"/>
  </cols>
  <sheetData>
    <row r="1" spans="1:5" ht="12.75">
      <c r="A1" s="370" t="s">
        <v>256</v>
      </c>
      <c r="B1" s="370"/>
      <c r="C1" s="370"/>
      <c r="D1" s="370"/>
      <c r="E1" s="370"/>
    </row>
    <row r="2" ht="12.75">
      <c r="A2" s="13"/>
    </row>
    <row r="3" spans="1:12" ht="34.5" customHeight="1">
      <c r="A3" s="371" t="s">
        <v>243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</row>
    <row r="4" spans="1:13" ht="13.5" thickBot="1">
      <c r="A4" s="377" t="s">
        <v>7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20"/>
      <c r="M4" s="320"/>
    </row>
    <row r="5" spans="1:13" ht="24.75" customHeight="1" thickBot="1">
      <c r="A5" s="303" t="s">
        <v>191</v>
      </c>
      <c r="B5" s="345" t="s">
        <v>68</v>
      </c>
      <c r="C5" s="357" t="s">
        <v>193</v>
      </c>
      <c r="D5" s="375"/>
      <c r="E5" s="375"/>
      <c r="F5" s="375"/>
      <c r="G5" s="375"/>
      <c r="H5" s="375"/>
      <c r="I5" s="375"/>
      <c r="J5" s="375"/>
      <c r="K5" s="375"/>
      <c r="L5" s="375"/>
      <c r="M5" s="376"/>
    </row>
    <row r="6" spans="1:13" ht="24.75" customHeight="1" thickBot="1">
      <c r="A6" s="304"/>
      <c r="B6" s="373"/>
      <c r="C6" s="357" t="s">
        <v>38</v>
      </c>
      <c r="D6" s="358"/>
      <c r="E6" s="358"/>
      <c r="F6" s="358"/>
      <c r="G6" s="358"/>
      <c r="H6" s="359"/>
      <c r="I6" s="364" t="s">
        <v>39</v>
      </c>
      <c r="J6" s="365"/>
      <c r="K6" s="365"/>
      <c r="L6" s="365"/>
      <c r="M6" s="366"/>
    </row>
    <row r="7" spans="1:13" ht="24.75" customHeight="1" thickBot="1">
      <c r="A7" s="304"/>
      <c r="B7" s="373"/>
      <c r="C7" s="340" t="s">
        <v>2</v>
      </c>
      <c r="D7" s="340" t="s">
        <v>105</v>
      </c>
      <c r="E7" s="340" t="s">
        <v>117</v>
      </c>
      <c r="F7" s="344" t="s">
        <v>67</v>
      </c>
      <c r="G7" s="347"/>
      <c r="H7" s="345"/>
      <c r="I7" s="340" t="s">
        <v>54</v>
      </c>
      <c r="J7" s="340" t="s">
        <v>118</v>
      </c>
      <c r="K7" s="344" t="s">
        <v>51</v>
      </c>
      <c r="L7" s="362"/>
      <c r="M7" s="363"/>
    </row>
    <row r="8" spans="1:13" ht="24.75" customHeight="1" thickBot="1">
      <c r="A8" s="360"/>
      <c r="B8" s="373"/>
      <c r="C8" s="352"/>
      <c r="D8" s="352"/>
      <c r="E8" s="352"/>
      <c r="F8" s="379"/>
      <c r="G8" s="380"/>
      <c r="H8" s="374"/>
      <c r="I8" s="360"/>
      <c r="J8" s="352"/>
      <c r="K8" s="340" t="s">
        <v>52</v>
      </c>
      <c r="L8" s="340" t="s">
        <v>53</v>
      </c>
      <c r="M8" s="340" t="s">
        <v>50</v>
      </c>
    </row>
    <row r="9" spans="1:13" ht="60" customHeight="1" thickBot="1">
      <c r="A9" s="330"/>
      <c r="B9" s="374"/>
      <c r="C9" s="356"/>
      <c r="D9" s="356"/>
      <c r="E9" s="356"/>
      <c r="F9" s="119" t="s">
        <v>55</v>
      </c>
      <c r="G9" s="119" t="s">
        <v>56</v>
      </c>
      <c r="H9" s="123" t="s">
        <v>57</v>
      </c>
      <c r="I9" s="330"/>
      <c r="J9" s="356"/>
      <c r="K9" s="356"/>
      <c r="L9" s="356"/>
      <c r="M9" s="378"/>
    </row>
    <row r="10" spans="1:13" ht="18" customHeight="1" thickBot="1">
      <c r="A10" s="130" t="s">
        <v>199</v>
      </c>
      <c r="B10" s="131">
        <f>SUM(C10+D10+E10+F10+G10+I10+J10+K10+H10)</f>
        <v>5900</v>
      </c>
      <c r="C10" s="131"/>
      <c r="D10" s="131"/>
      <c r="E10" s="131">
        <v>5900</v>
      </c>
      <c r="F10" s="132"/>
      <c r="G10" s="133"/>
      <c r="H10" s="133"/>
      <c r="I10" s="132"/>
      <c r="J10" s="132"/>
      <c r="K10" s="134"/>
      <c r="L10" s="184"/>
      <c r="M10" s="184"/>
    </row>
    <row r="11" spans="1:13" ht="18" customHeight="1" thickBot="1">
      <c r="A11" s="130" t="s">
        <v>102</v>
      </c>
      <c r="B11" s="131">
        <f aca="true" t="shared" si="0" ref="B11:B25">SUM(C11+D11+E11+F11+G11+I11+J11+K11+H11)</f>
        <v>600</v>
      </c>
      <c r="C11" s="131"/>
      <c r="D11" s="131"/>
      <c r="E11" s="131">
        <v>600</v>
      </c>
      <c r="F11" s="131"/>
      <c r="G11" s="131"/>
      <c r="H11" s="131"/>
      <c r="I11" s="131"/>
      <c r="J11" s="131"/>
      <c r="K11" s="131"/>
      <c r="L11" s="184"/>
      <c r="M11" s="184"/>
    </row>
    <row r="12" spans="1:13" ht="18" customHeight="1" thickBot="1">
      <c r="A12" s="130" t="s">
        <v>29</v>
      </c>
      <c r="B12" s="131">
        <f t="shared" si="0"/>
        <v>430</v>
      </c>
      <c r="C12" s="131">
        <v>25</v>
      </c>
      <c r="D12" s="131">
        <v>10</v>
      </c>
      <c r="E12" s="131">
        <v>395</v>
      </c>
      <c r="F12" s="131"/>
      <c r="G12" s="131"/>
      <c r="H12" s="131"/>
      <c r="I12" s="131"/>
      <c r="J12" s="131"/>
      <c r="K12" s="131"/>
      <c r="L12" s="184"/>
      <c r="M12" s="184"/>
    </row>
    <row r="13" spans="1:13" ht="18" customHeight="1" thickBot="1">
      <c r="A13" s="130" t="s">
        <v>32</v>
      </c>
      <c r="B13" s="131">
        <f t="shared" si="0"/>
        <v>340584</v>
      </c>
      <c r="C13" s="131">
        <v>205100</v>
      </c>
      <c r="D13" s="131">
        <v>53464</v>
      </c>
      <c r="E13" s="131">
        <v>82020</v>
      </c>
      <c r="F13" s="131"/>
      <c r="G13" s="131"/>
      <c r="H13" s="131"/>
      <c r="I13" s="131"/>
      <c r="J13" s="131"/>
      <c r="K13" s="131"/>
      <c r="L13" s="184"/>
      <c r="M13" s="184"/>
    </row>
    <row r="14" spans="1:13" ht="18" customHeight="1" thickBot="1">
      <c r="A14" s="130" t="s">
        <v>135</v>
      </c>
      <c r="B14" s="131">
        <f t="shared" si="0"/>
        <v>22986</v>
      </c>
      <c r="C14" s="131">
        <v>18119</v>
      </c>
      <c r="D14" s="131">
        <v>4417</v>
      </c>
      <c r="E14" s="131">
        <v>450</v>
      </c>
      <c r="F14" s="131"/>
      <c r="G14" s="131"/>
      <c r="H14" s="131"/>
      <c r="I14" s="131"/>
      <c r="J14" s="131"/>
      <c r="K14" s="131"/>
      <c r="L14" s="184"/>
      <c r="M14" s="184"/>
    </row>
    <row r="15" spans="1:13" ht="30" customHeight="1" thickBot="1">
      <c r="A15" s="183" t="s">
        <v>89</v>
      </c>
      <c r="B15" s="132">
        <f t="shared" si="0"/>
        <v>16193</v>
      </c>
      <c r="C15" s="131"/>
      <c r="D15" s="131"/>
      <c r="E15" s="131"/>
      <c r="F15" s="131"/>
      <c r="G15" s="131"/>
      <c r="H15" s="99">
        <v>16193</v>
      </c>
      <c r="I15" s="131"/>
      <c r="J15" s="131"/>
      <c r="K15" s="131"/>
      <c r="L15" s="184"/>
      <c r="M15" s="184"/>
    </row>
    <row r="16" spans="1:13" ht="18" customHeight="1" thickBot="1">
      <c r="A16" s="183" t="s">
        <v>148</v>
      </c>
      <c r="B16" s="132">
        <f t="shared" si="0"/>
        <v>65282</v>
      </c>
      <c r="C16" s="131"/>
      <c r="D16" s="131"/>
      <c r="E16" s="131"/>
      <c r="F16" s="131"/>
      <c r="G16" s="131"/>
      <c r="H16" s="99">
        <v>65282</v>
      </c>
      <c r="I16" s="131"/>
      <c r="J16" s="131"/>
      <c r="K16" s="131"/>
      <c r="L16" s="184"/>
      <c r="M16" s="184"/>
    </row>
    <row r="17" spans="1:13" ht="18" customHeight="1" thickBot="1">
      <c r="A17" s="183" t="s">
        <v>84</v>
      </c>
      <c r="B17" s="132">
        <f t="shared" si="0"/>
        <v>359727</v>
      </c>
      <c r="C17" s="131"/>
      <c r="D17" s="131"/>
      <c r="E17" s="131"/>
      <c r="F17" s="131"/>
      <c r="G17" s="131"/>
      <c r="H17" s="99">
        <v>359727</v>
      </c>
      <c r="I17" s="131"/>
      <c r="J17" s="131"/>
      <c r="K17" s="131"/>
      <c r="L17" s="184"/>
      <c r="M17" s="184"/>
    </row>
    <row r="18" spans="1:13" ht="18" customHeight="1" thickBot="1">
      <c r="A18" s="183" t="s">
        <v>204</v>
      </c>
      <c r="B18" s="132">
        <f t="shared" si="0"/>
        <v>74963</v>
      </c>
      <c r="C18" s="131"/>
      <c r="D18" s="131"/>
      <c r="E18" s="131"/>
      <c r="F18" s="131"/>
      <c r="G18" s="131"/>
      <c r="H18" s="99">
        <v>74963</v>
      </c>
      <c r="I18" s="131"/>
      <c r="J18" s="131"/>
      <c r="K18" s="131"/>
      <c r="L18" s="184"/>
      <c r="M18" s="184"/>
    </row>
    <row r="19" spans="1:13" ht="18" customHeight="1" thickBot="1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84"/>
      <c r="M19" s="184"/>
    </row>
    <row r="20" spans="1:13" ht="18" customHeight="1" thickBot="1">
      <c r="A20" s="130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84"/>
      <c r="M20" s="184"/>
    </row>
    <row r="21" spans="1:13" ht="18" customHeight="1" thickBot="1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84"/>
      <c r="M21" s="184"/>
    </row>
    <row r="22" spans="1:13" ht="18" customHeight="1" thickBot="1">
      <c r="A22" s="130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84"/>
      <c r="M22" s="184"/>
    </row>
    <row r="23" spans="1:13" ht="18" customHeight="1" thickBot="1">
      <c r="A23" s="130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84"/>
      <c r="M23" s="184"/>
    </row>
    <row r="24" spans="1:13" ht="18" customHeight="1" thickBot="1">
      <c r="A24" s="130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84"/>
      <c r="M24" s="184"/>
    </row>
    <row r="25" spans="1:13" ht="13.5" thickBot="1">
      <c r="A25" s="128" t="s">
        <v>127</v>
      </c>
      <c r="B25" s="135">
        <f t="shared" si="0"/>
        <v>886665</v>
      </c>
      <c r="C25" s="134">
        <f>SUM(C10:C24)</f>
        <v>223244</v>
      </c>
      <c r="D25" s="134">
        <f>SUM(D10:D24)</f>
        <v>57891</v>
      </c>
      <c r="E25" s="134">
        <f>SUM(E10:E24)</f>
        <v>89365</v>
      </c>
      <c r="F25" s="134"/>
      <c r="G25" s="134"/>
      <c r="H25" s="134">
        <f>SUM(H10:H24)</f>
        <v>516165</v>
      </c>
      <c r="I25" s="134"/>
      <c r="J25" s="134"/>
      <c r="K25" s="134"/>
      <c r="L25" s="184"/>
      <c r="M25" s="184"/>
    </row>
    <row r="28" ht="12.75">
      <c r="A28" s="189"/>
    </row>
  </sheetData>
  <sheetProtection/>
  <mergeCells count="18">
    <mergeCell ref="A5:A9"/>
    <mergeCell ref="C7:C9"/>
    <mergeCell ref="D7:D9"/>
    <mergeCell ref="E7:E9"/>
    <mergeCell ref="M8:M9"/>
    <mergeCell ref="F7:H8"/>
    <mergeCell ref="I7:I9"/>
    <mergeCell ref="J7:J9"/>
    <mergeCell ref="A1:E1"/>
    <mergeCell ref="K7:M7"/>
    <mergeCell ref="A3:L3"/>
    <mergeCell ref="B5:B9"/>
    <mergeCell ref="C5:M5"/>
    <mergeCell ref="C6:H6"/>
    <mergeCell ref="I6:M6"/>
    <mergeCell ref="A4:M4"/>
    <mergeCell ref="K8:K9"/>
    <mergeCell ref="L8:L9"/>
  </mergeCells>
  <printOptions horizontalCentered="1"/>
  <pageMargins left="0.4724409448818898" right="0.4724409448818898" top="0.4724409448818898" bottom="0.3937007874015748" header="0.4724409448818898" footer="0.5118110236220472"/>
  <pageSetup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1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75.140625" style="31" customWidth="1"/>
    <col min="2" max="2" width="12.28125" style="31" customWidth="1"/>
    <col min="3" max="3" width="13.8515625" style="0" bestFit="1" customWidth="1"/>
    <col min="4" max="4" width="11.00390625" style="0" customWidth="1"/>
    <col min="5" max="5" width="10.7109375" style="0" customWidth="1"/>
    <col min="6" max="6" width="12.00390625" style="0" bestFit="1" customWidth="1"/>
    <col min="7" max="7" width="13.7109375" style="0" customWidth="1"/>
    <col min="8" max="8" width="14.28125" style="0" customWidth="1"/>
    <col min="9" max="9" width="13.140625" style="0" customWidth="1"/>
    <col min="10" max="10" width="12.7109375" style="0" customWidth="1"/>
    <col min="11" max="11" width="13.8515625" style="0" customWidth="1"/>
    <col min="12" max="12" width="14.140625" style="0" customWidth="1"/>
    <col min="13" max="13" width="14.8515625" style="0" customWidth="1"/>
    <col min="14" max="14" width="11.7109375" style="0" customWidth="1"/>
    <col min="15" max="15" width="10.00390625" style="0" customWidth="1"/>
    <col min="16" max="16" width="13.421875" style="0" customWidth="1"/>
    <col min="17" max="17" width="12.00390625" style="0" customWidth="1"/>
    <col min="18" max="18" width="13.00390625" style="0" customWidth="1"/>
    <col min="19" max="19" width="14.140625" style="0" customWidth="1"/>
    <col min="20" max="20" width="14.28125" style="0" customWidth="1"/>
  </cols>
  <sheetData>
    <row r="1" spans="1:5" ht="12.75">
      <c r="A1" s="381" t="s">
        <v>257</v>
      </c>
      <c r="B1" s="381"/>
      <c r="C1" s="381"/>
      <c r="D1" s="381"/>
      <c r="E1" s="381"/>
    </row>
    <row r="2" spans="1:2" ht="12.75">
      <c r="A2" s="37"/>
      <c r="B2" s="37"/>
    </row>
    <row r="3" spans="1:20" ht="31.5" customHeight="1">
      <c r="A3" s="371" t="s">
        <v>228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82"/>
      <c r="P3" s="382"/>
      <c r="Q3" s="382"/>
      <c r="R3" s="382"/>
      <c r="S3" s="382"/>
      <c r="T3" s="382"/>
    </row>
    <row r="4" spans="1:20" ht="14.25" thickBot="1">
      <c r="A4" s="410" t="s">
        <v>142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320"/>
      <c r="P4" s="320"/>
      <c r="Q4" s="320"/>
      <c r="R4" s="320"/>
      <c r="S4" s="320"/>
      <c r="T4" s="320"/>
    </row>
    <row r="5" spans="1:20" ht="13.5" thickBot="1">
      <c r="A5" s="394" t="s">
        <v>1</v>
      </c>
      <c r="B5" s="102"/>
      <c r="C5" s="345" t="s">
        <v>68</v>
      </c>
      <c r="D5" s="344" t="s">
        <v>193</v>
      </c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97"/>
      <c r="P5" s="397"/>
      <c r="Q5" s="397"/>
      <c r="R5" s="397"/>
      <c r="S5" s="397"/>
      <c r="T5" s="398"/>
    </row>
    <row r="6" spans="1:20" ht="13.5" thickBot="1">
      <c r="A6" s="395"/>
      <c r="B6" s="58"/>
      <c r="C6" s="373"/>
      <c r="D6" s="357" t="s">
        <v>38</v>
      </c>
      <c r="E6" s="358"/>
      <c r="F6" s="358"/>
      <c r="G6" s="358"/>
      <c r="H6" s="358"/>
      <c r="I6" s="359"/>
      <c r="J6" s="407" t="s">
        <v>39</v>
      </c>
      <c r="K6" s="408"/>
      <c r="L6" s="408"/>
      <c r="M6" s="408"/>
      <c r="N6" s="409"/>
      <c r="O6" s="416" t="s">
        <v>59</v>
      </c>
      <c r="P6" s="417"/>
      <c r="Q6" s="411" t="s">
        <v>65</v>
      </c>
      <c r="R6" s="412"/>
      <c r="S6" s="399" t="s">
        <v>66</v>
      </c>
      <c r="T6" s="400"/>
    </row>
    <row r="7" spans="1:20" ht="30" customHeight="1" thickBot="1">
      <c r="A7" s="395"/>
      <c r="B7" s="94"/>
      <c r="C7" s="373"/>
      <c r="D7" s="340" t="s">
        <v>2</v>
      </c>
      <c r="E7" s="340" t="s">
        <v>105</v>
      </c>
      <c r="F7" s="340" t="s">
        <v>117</v>
      </c>
      <c r="G7" s="344" t="s">
        <v>69</v>
      </c>
      <c r="H7" s="347"/>
      <c r="I7" s="345"/>
      <c r="J7" s="340" t="s">
        <v>54</v>
      </c>
      <c r="K7" s="340" t="s">
        <v>118</v>
      </c>
      <c r="L7" s="344" t="s">
        <v>51</v>
      </c>
      <c r="M7" s="362"/>
      <c r="N7" s="363"/>
      <c r="O7" s="418" t="s">
        <v>60</v>
      </c>
      <c r="P7" s="340" t="s">
        <v>61</v>
      </c>
      <c r="Q7" s="413" t="s">
        <v>133</v>
      </c>
      <c r="R7" s="413" t="s">
        <v>98</v>
      </c>
      <c r="S7" s="401"/>
      <c r="T7" s="402"/>
    </row>
    <row r="8" spans="1:20" ht="13.5" customHeight="1" thickBot="1">
      <c r="A8" s="395"/>
      <c r="B8" s="94"/>
      <c r="C8" s="373"/>
      <c r="D8" s="352"/>
      <c r="E8" s="352"/>
      <c r="F8" s="352"/>
      <c r="G8" s="379"/>
      <c r="H8" s="380"/>
      <c r="I8" s="374"/>
      <c r="J8" s="360"/>
      <c r="K8" s="352"/>
      <c r="L8" s="340" t="s">
        <v>52</v>
      </c>
      <c r="M8" s="340" t="s">
        <v>53</v>
      </c>
      <c r="N8" s="340" t="s">
        <v>50</v>
      </c>
      <c r="O8" s="419"/>
      <c r="P8" s="352"/>
      <c r="Q8" s="414"/>
      <c r="R8" s="414"/>
      <c r="S8" s="403"/>
      <c r="T8" s="404"/>
    </row>
    <row r="9" spans="1:20" ht="53.25" thickBot="1">
      <c r="A9" s="396"/>
      <c r="B9" s="101"/>
      <c r="C9" s="374"/>
      <c r="D9" s="356"/>
      <c r="E9" s="356"/>
      <c r="F9" s="356"/>
      <c r="G9" s="119" t="s">
        <v>55</v>
      </c>
      <c r="H9" s="119" t="s">
        <v>56</v>
      </c>
      <c r="I9" s="123" t="s">
        <v>57</v>
      </c>
      <c r="J9" s="330"/>
      <c r="K9" s="356"/>
      <c r="L9" s="356"/>
      <c r="M9" s="356"/>
      <c r="N9" s="378"/>
      <c r="O9" s="420"/>
      <c r="P9" s="356"/>
      <c r="Q9" s="415"/>
      <c r="R9" s="415"/>
      <c r="S9" s="188" t="s">
        <v>133</v>
      </c>
      <c r="T9" s="188" t="s">
        <v>98</v>
      </c>
    </row>
    <row r="10" spans="1:20" s="52" customFormat="1" ht="24.75" customHeight="1">
      <c r="A10" s="103" t="s">
        <v>143</v>
      </c>
      <c r="B10" s="108"/>
      <c r="C10" s="389">
        <f>SUM(D10:R12)</f>
        <v>511190</v>
      </c>
      <c r="D10" s="383"/>
      <c r="E10" s="383"/>
      <c r="F10" s="383">
        <v>137453</v>
      </c>
      <c r="G10" s="383"/>
      <c r="H10" s="383"/>
      <c r="I10" s="383"/>
      <c r="J10" s="383"/>
      <c r="K10" s="383"/>
      <c r="L10" s="383"/>
      <c r="M10" s="383"/>
      <c r="N10" s="383"/>
      <c r="O10" s="386"/>
      <c r="P10" s="386"/>
      <c r="Q10" s="386">
        <v>257001</v>
      </c>
      <c r="R10" s="386">
        <v>116736</v>
      </c>
      <c r="S10" s="386"/>
      <c r="T10" s="386"/>
    </row>
    <row r="11" spans="1:20" s="52" customFormat="1" ht="24.75" customHeight="1">
      <c r="A11" s="103" t="s">
        <v>96</v>
      </c>
      <c r="B11" s="108">
        <v>373737</v>
      </c>
      <c r="C11" s="390"/>
      <c r="D11" s="392"/>
      <c r="E11" s="392"/>
      <c r="F11" s="392"/>
      <c r="G11" s="392"/>
      <c r="H11" s="384"/>
      <c r="I11" s="392"/>
      <c r="J11" s="384"/>
      <c r="K11" s="392"/>
      <c r="L11" s="392"/>
      <c r="M11" s="384"/>
      <c r="N11" s="392"/>
      <c r="O11" s="387"/>
      <c r="P11" s="387"/>
      <c r="Q11" s="387"/>
      <c r="R11" s="387"/>
      <c r="S11" s="405"/>
      <c r="T11" s="405"/>
    </row>
    <row r="12" spans="1:20" s="52" customFormat="1" ht="24.75" customHeight="1" thickBot="1">
      <c r="A12" s="103" t="s">
        <v>108</v>
      </c>
      <c r="B12" s="100">
        <v>137453</v>
      </c>
      <c r="C12" s="391"/>
      <c r="D12" s="393"/>
      <c r="E12" s="393"/>
      <c r="F12" s="393"/>
      <c r="G12" s="393"/>
      <c r="H12" s="385"/>
      <c r="I12" s="393"/>
      <c r="J12" s="385"/>
      <c r="K12" s="393"/>
      <c r="L12" s="393"/>
      <c r="M12" s="385"/>
      <c r="N12" s="393"/>
      <c r="O12" s="388"/>
      <c r="P12" s="388"/>
      <c r="Q12" s="387"/>
      <c r="R12" s="387"/>
      <c r="S12" s="406"/>
      <c r="T12" s="406"/>
    </row>
    <row r="13" spans="1:63" s="55" customFormat="1" ht="49.5" customHeight="1" thickBot="1">
      <c r="A13" s="54" t="s">
        <v>4</v>
      </c>
      <c r="B13" s="108"/>
      <c r="C13" s="107">
        <f aca="true" t="shared" si="0" ref="C13:C46">SUM(D13:R13)</f>
        <v>40000</v>
      </c>
      <c r="D13" s="97"/>
      <c r="E13" s="97"/>
      <c r="F13" s="97">
        <v>40000</v>
      </c>
      <c r="G13" s="97"/>
      <c r="H13" s="97"/>
      <c r="I13" s="97"/>
      <c r="J13" s="97"/>
      <c r="K13" s="97"/>
      <c r="L13" s="97"/>
      <c r="M13" s="97"/>
      <c r="N13" s="97"/>
      <c r="O13" s="111"/>
      <c r="P13" s="111"/>
      <c r="Q13" s="111"/>
      <c r="R13" s="111"/>
      <c r="S13" s="111"/>
      <c r="T13" s="111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</row>
    <row r="14" spans="1:20" s="52" customFormat="1" ht="30" customHeight="1" thickBot="1">
      <c r="A14" s="104" t="s">
        <v>95</v>
      </c>
      <c r="B14" s="99"/>
      <c r="C14" s="107">
        <f t="shared" si="0"/>
        <v>40000</v>
      </c>
      <c r="D14" s="98"/>
      <c r="E14" s="98"/>
      <c r="F14" s="98"/>
      <c r="G14" s="98">
        <v>40000</v>
      </c>
      <c r="H14" s="98"/>
      <c r="I14" s="98"/>
      <c r="J14" s="98"/>
      <c r="K14" s="98"/>
      <c r="L14" s="98"/>
      <c r="M14" s="98"/>
      <c r="N14" s="98"/>
      <c r="O14" s="111"/>
      <c r="P14" s="111"/>
      <c r="Q14" s="111"/>
      <c r="R14" s="111"/>
      <c r="S14" s="111"/>
      <c r="T14" s="111"/>
    </row>
    <row r="15" spans="1:20" s="52" customFormat="1" ht="30" customHeight="1" thickBot="1">
      <c r="A15" s="105" t="s">
        <v>58</v>
      </c>
      <c r="B15" s="99"/>
      <c r="C15" s="107">
        <f t="shared" si="0"/>
        <v>1000</v>
      </c>
      <c r="D15" s="98"/>
      <c r="E15" s="98"/>
      <c r="F15" s="98"/>
      <c r="G15" s="99">
        <v>1000</v>
      </c>
      <c r="H15" s="107"/>
      <c r="I15" s="97"/>
      <c r="J15" s="97"/>
      <c r="K15" s="97"/>
      <c r="L15" s="97"/>
      <c r="M15" s="97"/>
      <c r="N15" s="97"/>
      <c r="O15" s="111"/>
      <c r="P15" s="111"/>
      <c r="Q15" s="111"/>
      <c r="R15" s="111"/>
      <c r="S15" s="111"/>
      <c r="T15" s="111"/>
    </row>
    <row r="16" spans="1:20" s="52" customFormat="1" ht="49.5" customHeight="1" thickBot="1">
      <c r="A16" s="104" t="s">
        <v>229</v>
      </c>
      <c r="B16" s="99"/>
      <c r="C16" s="107">
        <f t="shared" si="0"/>
        <v>1575</v>
      </c>
      <c r="D16" s="98"/>
      <c r="E16" s="98"/>
      <c r="F16" s="98"/>
      <c r="G16" s="98">
        <v>1575</v>
      </c>
      <c r="H16" s="98"/>
      <c r="I16" s="98"/>
      <c r="J16" s="98"/>
      <c r="K16" s="98"/>
      <c r="L16" s="98"/>
      <c r="M16" s="98"/>
      <c r="N16" s="98"/>
      <c r="O16" s="111"/>
      <c r="P16" s="111"/>
      <c r="Q16" s="111"/>
      <c r="R16" s="111"/>
      <c r="S16" s="111"/>
      <c r="T16" s="111"/>
    </row>
    <row r="17" spans="1:20" s="52" customFormat="1" ht="60" customHeight="1" thickBot="1">
      <c r="A17" s="104" t="s">
        <v>227</v>
      </c>
      <c r="B17" s="99"/>
      <c r="C17" s="107">
        <f t="shared" si="0"/>
        <v>70000</v>
      </c>
      <c r="D17" s="98"/>
      <c r="E17" s="98"/>
      <c r="F17" s="98"/>
      <c r="G17" s="109"/>
      <c r="H17" s="109"/>
      <c r="I17" s="109"/>
      <c r="J17" s="109">
        <v>70000</v>
      </c>
      <c r="K17" s="109"/>
      <c r="L17" s="109"/>
      <c r="M17" s="109"/>
      <c r="N17" s="109"/>
      <c r="O17" s="111"/>
      <c r="P17" s="111"/>
      <c r="Q17" s="111"/>
      <c r="R17" s="111"/>
      <c r="S17" s="111"/>
      <c r="T17" s="111"/>
    </row>
    <row r="18" spans="1:20" s="52" customFormat="1" ht="24.75" customHeight="1" thickBot="1">
      <c r="A18" s="110" t="s">
        <v>106</v>
      </c>
      <c r="B18" s="99"/>
      <c r="C18" s="107">
        <f t="shared" si="0"/>
        <v>1000</v>
      </c>
      <c r="D18" s="98"/>
      <c r="E18" s="98"/>
      <c r="F18" s="98"/>
      <c r="G18" s="109">
        <v>1000</v>
      </c>
      <c r="H18" s="109"/>
      <c r="I18" s="109"/>
      <c r="J18" s="109"/>
      <c r="K18" s="109"/>
      <c r="L18" s="109"/>
      <c r="M18" s="109"/>
      <c r="N18" s="109"/>
      <c r="O18" s="111"/>
      <c r="P18" s="111"/>
      <c r="Q18" s="111"/>
      <c r="R18" s="111"/>
      <c r="S18" s="111"/>
      <c r="T18" s="111"/>
    </row>
    <row r="19" spans="1:20" s="52" customFormat="1" ht="24.75" customHeight="1" thickBot="1">
      <c r="A19" s="110" t="s">
        <v>222</v>
      </c>
      <c r="B19" s="99"/>
      <c r="C19" s="107">
        <f t="shared" si="0"/>
        <v>2500</v>
      </c>
      <c r="D19" s="98"/>
      <c r="E19" s="98"/>
      <c r="F19" s="98"/>
      <c r="G19" s="109"/>
      <c r="H19" s="109"/>
      <c r="I19" s="109"/>
      <c r="J19" s="109"/>
      <c r="K19" s="109"/>
      <c r="L19" s="109"/>
      <c r="M19" s="109">
        <v>2500</v>
      </c>
      <c r="N19" s="109"/>
      <c r="O19" s="111"/>
      <c r="P19" s="111"/>
      <c r="Q19" s="111"/>
      <c r="R19" s="111"/>
      <c r="S19" s="111"/>
      <c r="T19" s="111"/>
    </row>
    <row r="20" spans="1:20" s="52" customFormat="1" ht="24.75" customHeight="1" thickBot="1">
      <c r="A20" s="110" t="s">
        <v>5</v>
      </c>
      <c r="B20" s="99"/>
      <c r="C20" s="107">
        <f t="shared" si="0"/>
        <v>909</v>
      </c>
      <c r="D20" s="98"/>
      <c r="E20" s="98"/>
      <c r="F20" s="98">
        <v>909</v>
      </c>
      <c r="G20" s="109"/>
      <c r="H20" s="109"/>
      <c r="I20" s="109"/>
      <c r="J20" s="109"/>
      <c r="K20" s="109"/>
      <c r="L20" s="109"/>
      <c r="M20" s="109"/>
      <c r="N20" s="109"/>
      <c r="O20" s="111"/>
      <c r="P20" s="111"/>
      <c r="Q20" s="111"/>
      <c r="R20" s="111"/>
      <c r="S20" s="111"/>
      <c r="T20" s="111"/>
    </row>
    <row r="21" spans="1:20" s="52" customFormat="1" ht="24.75" customHeight="1" thickBot="1">
      <c r="A21" s="106" t="s">
        <v>226</v>
      </c>
      <c r="B21" s="99"/>
      <c r="C21" s="107">
        <f t="shared" si="0"/>
        <v>111219</v>
      </c>
      <c r="D21" s="185"/>
      <c r="E21" s="185"/>
      <c r="F21" s="97"/>
      <c r="G21" s="185"/>
      <c r="H21" s="185"/>
      <c r="I21" s="97"/>
      <c r="J21" s="97"/>
      <c r="K21" s="97"/>
      <c r="L21" s="97">
        <v>111219</v>
      </c>
      <c r="M21" s="97"/>
      <c r="N21" s="97"/>
      <c r="O21" s="111"/>
      <c r="P21" s="111"/>
      <c r="Q21" s="111"/>
      <c r="R21" s="111"/>
      <c r="S21" s="111"/>
      <c r="T21" s="111"/>
    </row>
    <row r="22" spans="1:20" s="52" customFormat="1" ht="34.5" customHeight="1" thickBot="1">
      <c r="A22" s="104" t="s">
        <v>230</v>
      </c>
      <c r="B22" s="99"/>
      <c r="C22" s="107">
        <f t="shared" si="0"/>
        <v>10000</v>
      </c>
      <c r="D22" s="186"/>
      <c r="E22" s="186"/>
      <c r="F22" s="98"/>
      <c r="G22" s="98">
        <v>10000</v>
      </c>
      <c r="H22" s="98"/>
      <c r="I22" s="186"/>
      <c r="J22" s="186"/>
      <c r="K22" s="98"/>
      <c r="L22" s="98"/>
      <c r="M22" s="98"/>
      <c r="N22" s="186"/>
      <c r="O22" s="111"/>
      <c r="P22" s="111"/>
      <c r="Q22" s="111"/>
      <c r="R22" s="111"/>
      <c r="S22" s="111"/>
      <c r="T22" s="111"/>
    </row>
    <row r="23" spans="1:20" s="52" customFormat="1" ht="30" customHeight="1" thickBot="1">
      <c r="A23" s="104" t="s">
        <v>6</v>
      </c>
      <c r="B23" s="99"/>
      <c r="C23" s="107">
        <f t="shared" si="0"/>
        <v>3000</v>
      </c>
      <c r="D23" s="187"/>
      <c r="E23" s="187"/>
      <c r="F23" s="99"/>
      <c r="G23" s="99">
        <v>3000</v>
      </c>
      <c r="H23" s="99"/>
      <c r="I23" s="187"/>
      <c r="J23" s="187"/>
      <c r="K23" s="99"/>
      <c r="L23" s="99"/>
      <c r="M23" s="99"/>
      <c r="N23" s="187"/>
      <c r="O23" s="111"/>
      <c r="P23" s="111"/>
      <c r="Q23" s="111"/>
      <c r="R23" s="111"/>
      <c r="S23" s="111"/>
      <c r="T23" s="111"/>
    </row>
    <row r="24" spans="1:20" s="52" customFormat="1" ht="30" customHeight="1" thickBot="1">
      <c r="A24" s="104" t="s">
        <v>94</v>
      </c>
      <c r="B24" s="99"/>
      <c r="C24" s="107">
        <f t="shared" si="0"/>
        <v>18602</v>
      </c>
      <c r="D24" s="99"/>
      <c r="E24" s="99"/>
      <c r="F24" s="99">
        <v>18602</v>
      </c>
      <c r="G24" s="99"/>
      <c r="H24" s="99"/>
      <c r="I24" s="99"/>
      <c r="J24" s="99"/>
      <c r="K24" s="99"/>
      <c r="L24" s="99"/>
      <c r="M24" s="99"/>
      <c r="N24" s="99"/>
      <c r="O24" s="111"/>
      <c r="P24" s="111"/>
      <c r="Q24" s="111"/>
      <c r="R24" s="111"/>
      <c r="S24" s="111"/>
      <c r="T24" s="111"/>
    </row>
    <row r="25" spans="1:20" s="52" customFormat="1" ht="30" customHeight="1" thickBot="1">
      <c r="A25" s="104" t="s">
        <v>90</v>
      </c>
      <c r="B25" s="99"/>
      <c r="C25" s="107">
        <f t="shared" si="0"/>
        <v>20000</v>
      </c>
      <c r="D25" s="99"/>
      <c r="E25" s="99"/>
      <c r="F25" s="99">
        <v>20000</v>
      </c>
      <c r="G25" s="99"/>
      <c r="H25" s="99"/>
      <c r="I25" s="99"/>
      <c r="J25" s="99"/>
      <c r="K25" s="99"/>
      <c r="L25" s="99"/>
      <c r="M25" s="99"/>
      <c r="N25" s="99"/>
      <c r="O25" s="111"/>
      <c r="P25" s="111"/>
      <c r="Q25" s="111"/>
      <c r="R25" s="111"/>
      <c r="S25" s="111"/>
      <c r="T25" s="111"/>
    </row>
    <row r="26" spans="1:20" s="52" customFormat="1" ht="30" customHeight="1" thickBot="1">
      <c r="A26" s="104" t="s">
        <v>147</v>
      </c>
      <c r="B26" s="99"/>
      <c r="C26" s="107">
        <f t="shared" si="0"/>
        <v>888</v>
      </c>
      <c r="D26" s="99"/>
      <c r="E26" s="99"/>
      <c r="F26" s="99">
        <v>688</v>
      </c>
      <c r="G26" s="99"/>
      <c r="H26" s="99">
        <v>200</v>
      </c>
      <c r="I26" s="99"/>
      <c r="J26" s="99"/>
      <c r="K26" s="99"/>
      <c r="L26" s="99"/>
      <c r="M26" s="99"/>
      <c r="N26" s="99"/>
      <c r="O26" s="111"/>
      <c r="P26" s="111"/>
      <c r="Q26" s="111"/>
      <c r="R26" s="111"/>
      <c r="S26" s="111"/>
      <c r="T26" s="111"/>
    </row>
    <row r="27" spans="1:20" s="52" customFormat="1" ht="30" customHeight="1" thickBot="1">
      <c r="A27" s="104" t="s">
        <v>194</v>
      </c>
      <c r="B27" s="99"/>
      <c r="C27" s="107">
        <f t="shared" si="0"/>
        <v>5000</v>
      </c>
      <c r="D27" s="99"/>
      <c r="E27" s="99"/>
      <c r="F27" s="99">
        <v>5000</v>
      </c>
      <c r="G27" s="99"/>
      <c r="H27" s="99"/>
      <c r="I27" s="99"/>
      <c r="J27" s="99"/>
      <c r="K27" s="99"/>
      <c r="L27" s="99"/>
      <c r="M27" s="99"/>
      <c r="N27" s="99"/>
      <c r="O27" s="111"/>
      <c r="P27" s="111"/>
      <c r="Q27" s="111"/>
      <c r="R27" s="111"/>
      <c r="S27" s="111"/>
      <c r="T27" s="111"/>
    </row>
    <row r="28" spans="1:20" s="52" customFormat="1" ht="30" customHeight="1" thickBot="1">
      <c r="A28" s="104" t="s">
        <v>189</v>
      </c>
      <c r="B28" s="99"/>
      <c r="C28" s="107">
        <f t="shared" si="0"/>
        <v>57500</v>
      </c>
      <c r="D28" s="99"/>
      <c r="E28" s="99"/>
      <c r="F28" s="99">
        <v>57500</v>
      </c>
      <c r="G28" s="99"/>
      <c r="H28" s="99"/>
      <c r="I28" s="99"/>
      <c r="J28" s="99"/>
      <c r="K28" s="99"/>
      <c r="L28" s="99"/>
      <c r="M28" s="99"/>
      <c r="N28" s="99"/>
      <c r="O28" s="111"/>
      <c r="P28" s="111"/>
      <c r="Q28" s="111"/>
      <c r="R28" s="111"/>
      <c r="S28" s="111"/>
      <c r="T28" s="111"/>
    </row>
    <row r="29" spans="1:20" s="52" customFormat="1" ht="30" customHeight="1" thickBot="1">
      <c r="A29" s="104" t="s">
        <v>200</v>
      </c>
      <c r="B29" s="99"/>
      <c r="C29" s="107">
        <f t="shared" si="0"/>
        <v>200</v>
      </c>
      <c r="D29" s="99"/>
      <c r="E29" s="99"/>
      <c r="F29" s="99"/>
      <c r="G29" s="99"/>
      <c r="H29" s="99">
        <v>200</v>
      </c>
      <c r="I29" s="99"/>
      <c r="J29" s="99"/>
      <c r="K29" s="99"/>
      <c r="L29" s="99"/>
      <c r="M29" s="99"/>
      <c r="N29" s="99"/>
      <c r="O29" s="111"/>
      <c r="P29" s="111"/>
      <c r="Q29" s="111"/>
      <c r="R29" s="111"/>
      <c r="S29" s="111"/>
      <c r="T29" s="111"/>
    </row>
    <row r="30" spans="1:20" s="52" customFormat="1" ht="30" customHeight="1" thickBot="1">
      <c r="A30" s="104" t="s">
        <v>101</v>
      </c>
      <c r="B30" s="99"/>
      <c r="C30" s="107">
        <f t="shared" si="0"/>
        <v>19733</v>
      </c>
      <c r="D30" s="99">
        <v>7040</v>
      </c>
      <c r="E30" s="99">
        <v>1685</v>
      </c>
      <c r="F30" s="99">
        <v>11008</v>
      </c>
      <c r="G30" s="99"/>
      <c r="H30" s="99"/>
      <c r="I30" s="99"/>
      <c r="J30" s="99"/>
      <c r="K30" s="99"/>
      <c r="L30" s="99"/>
      <c r="M30" s="99"/>
      <c r="N30" s="99"/>
      <c r="O30" s="111"/>
      <c r="P30" s="111"/>
      <c r="Q30" s="111"/>
      <c r="R30" s="111"/>
      <c r="S30" s="111"/>
      <c r="T30" s="111"/>
    </row>
    <row r="31" spans="1:20" s="52" customFormat="1" ht="30" customHeight="1" thickBot="1">
      <c r="A31" s="183" t="s">
        <v>103</v>
      </c>
      <c r="B31" s="99"/>
      <c r="C31" s="107">
        <f t="shared" si="0"/>
        <v>2500</v>
      </c>
      <c r="D31" s="99"/>
      <c r="E31" s="99"/>
      <c r="F31" s="131">
        <v>900</v>
      </c>
      <c r="G31" s="131"/>
      <c r="H31" s="131">
        <v>1000</v>
      </c>
      <c r="I31" s="131">
        <v>600</v>
      </c>
      <c r="J31" s="99"/>
      <c r="K31" s="99"/>
      <c r="L31" s="99"/>
      <c r="M31" s="99"/>
      <c r="N31" s="99"/>
      <c r="O31" s="111"/>
      <c r="P31" s="111"/>
      <c r="Q31" s="111"/>
      <c r="R31" s="111"/>
      <c r="S31" s="111"/>
      <c r="T31" s="111"/>
    </row>
    <row r="32" spans="1:20" s="52" customFormat="1" ht="30" customHeight="1" thickBot="1">
      <c r="A32" s="183" t="s">
        <v>201</v>
      </c>
      <c r="B32" s="133"/>
      <c r="C32" s="107">
        <f t="shared" si="0"/>
        <v>500</v>
      </c>
      <c r="D32" s="131"/>
      <c r="E32" s="131"/>
      <c r="F32" s="99">
        <v>500</v>
      </c>
      <c r="G32" s="99"/>
      <c r="H32" s="99"/>
      <c r="I32" s="99"/>
      <c r="J32" s="99"/>
      <c r="K32" s="99"/>
      <c r="L32" s="99"/>
      <c r="M32" s="99"/>
      <c r="N32" s="99"/>
      <c r="O32" s="111"/>
      <c r="P32" s="111"/>
      <c r="Q32" s="111"/>
      <c r="R32" s="111"/>
      <c r="S32" s="111"/>
      <c r="T32" s="111"/>
    </row>
    <row r="33" spans="1:20" s="52" customFormat="1" ht="30" customHeight="1" thickBot="1">
      <c r="A33" s="183" t="s">
        <v>88</v>
      </c>
      <c r="B33" s="99"/>
      <c r="C33" s="107">
        <f t="shared" si="0"/>
        <v>9285</v>
      </c>
      <c r="D33" s="99"/>
      <c r="E33" s="99"/>
      <c r="F33" s="99">
        <v>9285</v>
      </c>
      <c r="G33" s="99"/>
      <c r="H33" s="99"/>
      <c r="I33" s="99"/>
      <c r="J33" s="99"/>
      <c r="K33" s="99"/>
      <c r="L33" s="99"/>
      <c r="M33" s="99"/>
      <c r="N33" s="99"/>
      <c r="O33" s="111"/>
      <c r="P33" s="111"/>
      <c r="Q33" s="111"/>
      <c r="R33" s="111"/>
      <c r="S33" s="111"/>
      <c r="T33" s="111"/>
    </row>
    <row r="34" spans="1:20" s="52" customFormat="1" ht="30" customHeight="1" thickBot="1">
      <c r="A34" s="183" t="s">
        <v>202</v>
      </c>
      <c r="B34" s="99"/>
      <c r="C34" s="107">
        <f t="shared" si="0"/>
        <v>12500</v>
      </c>
      <c r="D34" s="99"/>
      <c r="E34" s="99"/>
      <c r="F34" s="99"/>
      <c r="G34" s="99"/>
      <c r="H34" s="99"/>
      <c r="I34" s="99">
        <v>12500</v>
      </c>
      <c r="J34" s="99"/>
      <c r="K34" s="99"/>
      <c r="L34" s="99"/>
      <c r="M34" s="99"/>
      <c r="N34" s="99"/>
      <c r="O34" s="111"/>
      <c r="P34" s="111"/>
      <c r="Q34" s="111"/>
      <c r="R34" s="111"/>
      <c r="S34" s="111"/>
      <c r="T34" s="111"/>
    </row>
    <row r="35" spans="1:20" s="52" customFormat="1" ht="30" customHeight="1" thickBot="1">
      <c r="A35" s="183" t="s">
        <v>203</v>
      </c>
      <c r="B35" s="99"/>
      <c r="C35" s="107">
        <f t="shared" si="0"/>
        <v>1000</v>
      </c>
      <c r="D35" s="99"/>
      <c r="E35" s="99"/>
      <c r="F35" s="99"/>
      <c r="G35" s="99"/>
      <c r="H35" s="99"/>
      <c r="I35" s="99">
        <v>1000</v>
      </c>
      <c r="J35" s="99"/>
      <c r="K35" s="99"/>
      <c r="L35" s="99"/>
      <c r="M35" s="99"/>
      <c r="N35" s="99"/>
      <c r="O35" s="111"/>
      <c r="P35" s="111"/>
      <c r="Q35" s="111"/>
      <c r="R35" s="111"/>
      <c r="S35" s="111"/>
      <c r="T35" s="111"/>
    </row>
    <row r="36" spans="1:20" s="52" customFormat="1" ht="30" customHeight="1" thickBot="1">
      <c r="A36" s="183" t="s">
        <v>149</v>
      </c>
      <c r="B36" s="99"/>
      <c r="C36" s="107">
        <f t="shared" si="0"/>
        <v>1466</v>
      </c>
      <c r="D36" s="99"/>
      <c r="E36" s="99"/>
      <c r="F36" s="99"/>
      <c r="G36" s="99"/>
      <c r="H36" s="99"/>
      <c r="I36" s="99">
        <v>1466</v>
      </c>
      <c r="J36" s="99"/>
      <c r="K36" s="99"/>
      <c r="L36" s="99"/>
      <c r="M36" s="99"/>
      <c r="N36" s="99"/>
      <c r="O36" s="111"/>
      <c r="P36" s="111"/>
      <c r="Q36" s="111"/>
      <c r="R36" s="111"/>
      <c r="S36" s="111"/>
      <c r="T36" s="111"/>
    </row>
    <row r="37" spans="1:20" s="52" customFormat="1" ht="49.5" customHeight="1" thickBot="1">
      <c r="A37" s="183" t="s">
        <v>234</v>
      </c>
      <c r="B37" s="99"/>
      <c r="C37" s="107">
        <f t="shared" si="0"/>
        <v>125</v>
      </c>
      <c r="D37" s="99"/>
      <c r="E37" s="99"/>
      <c r="F37" s="99"/>
      <c r="G37" s="99"/>
      <c r="H37" s="99">
        <v>125</v>
      </c>
      <c r="I37" s="99"/>
      <c r="J37" s="99"/>
      <c r="K37" s="99"/>
      <c r="L37" s="99"/>
      <c r="M37" s="99"/>
      <c r="N37" s="99"/>
      <c r="O37" s="111"/>
      <c r="P37" s="111"/>
      <c r="Q37" s="111"/>
      <c r="R37" s="111"/>
      <c r="S37" s="111"/>
      <c r="T37" s="111"/>
    </row>
    <row r="38" spans="1:20" s="52" customFormat="1" ht="30" customHeight="1" thickBot="1">
      <c r="A38" s="183" t="s">
        <v>62</v>
      </c>
      <c r="B38" s="99"/>
      <c r="C38" s="107">
        <f t="shared" si="0"/>
        <v>19856</v>
      </c>
      <c r="D38" s="99">
        <v>17494</v>
      </c>
      <c r="E38" s="99">
        <v>2362</v>
      </c>
      <c r="F38" s="99"/>
      <c r="G38" s="99"/>
      <c r="H38" s="99"/>
      <c r="I38" s="99"/>
      <c r="J38" s="99"/>
      <c r="K38" s="99"/>
      <c r="L38" s="99"/>
      <c r="M38" s="99"/>
      <c r="N38" s="99"/>
      <c r="O38" s="111"/>
      <c r="P38" s="111"/>
      <c r="Q38" s="111"/>
      <c r="R38" s="111"/>
      <c r="S38" s="111"/>
      <c r="T38" s="111"/>
    </row>
    <row r="39" spans="1:20" s="52" customFormat="1" ht="30" customHeight="1" thickBot="1">
      <c r="A39" s="183" t="s">
        <v>205</v>
      </c>
      <c r="B39" s="99"/>
      <c r="C39" s="107">
        <f t="shared" si="0"/>
        <v>9800</v>
      </c>
      <c r="D39" s="99"/>
      <c r="E39" s="99"/>
      <c r="F39" s="99">
        <v>200</v>
      </c>
      <c r="G39" s="99"/>
      <c r="H39" s="99">
        <v>1600</v>
      </c>
      <c r="I39" s="99">
        <v>8000</v>
      </c>
      <c r="J39" s="99"/>
      <c r="K39" s="99"/>
      <c r="L39" s="99"/>
      <c r="M39" s="99"/>
      <c r="N39" s="99"/>
      <c r="O39" s="111"/>
      <c r="P39" s="111"/>
      <c r="Q39" s="111"/>
      <c r="R39" s="111"/>
      <c r="S39" s="111"/>
      <c r="T39" s="111"/>
    </row>
    <row r="40" spans="1:20" s="52" customFormat="1" ht="30" customHeight="1" thickBot="1">
      <c r="A40" s="183" t="s">
        <v>206</v>
      </c>
      <c r="B40" s="99"/>
      <c r="C40" s="107">
        <f t="shared" si="0"/>
        <v>12318</v>
      </c>
      <c r="D40" s="99">
        <v>300</v>
      </c>
      <c r="E40" s="99">
        <v>81</v>
      </c>
      <c r="F40" s="99">
        <v>11587</v>
      </c>
      <c r="G40" s="99"/>
      <c r="H40" s="99">
        <v>350</v>
      </c>
      <c r="I40" s="99"/>
      <c r="J40" s="99"/>
      <c r="K40" s="99"/>
      <c r="L40" s="99"/>
      <c r="M40" s="99"/>
      <c r="N40" s="99"/>
      <c r="O40" s="111"/>
      <c r="P40" s="111"/>
      <c r="Q40" s="111"/>
      <c r="R40" s="111"/>
      <c r="S40" s="111"/>
      <c r="T40" s="111"/>
    </row>
    <row r="41" spans="1:20" s="52" customFormat="1" ht="30" customHeight="1" thickBot="1">
      <c r="A41" s="183" t="s">
        <v>63</v>
      </c>
      <c r="B41" s="99"/>
      <c r="C41" s="107">
        <f t="shared" si="0"/>
        <v>3750</v>
      </c>
      <c r="D41" s="99"/>
      <c r="E41" s="99"/>
      <c r="F41" s="99">
        <v>3750</v>
      </c>
      <c r="G41" s="99"/>
      <c r="H41" s="99"/>
      <c r="I41" s="99"/>
      <c r="J41" s="99"/>
      <c r="K41" s="99"/>
      <c r="L41" s="99"/>
      <c r="M41" s="99"/>
      <c r="N41" s="99"/>
      <c r="O41" s="111"/>
      <c r="P41" s="111"/>
      <c r="Q41" s="111"/>
      <c r="R41" s="111"/>
      <c r="S41" s="111"/>
      <c r="T41" s="111"/>
    </row>
    <row r="42" spans="1:20" s="52" customFormat="1" ht="30" customHeight="1" thickBot="1">
      <c r="A42" s="183" t="s">
        <v>30</v>
      </c>
      <c r="B42" s="99"/>
      <c r="C42" s="107">
        <f t="shared" si="0"/>
        <v>1400</v>
      </c>
      <c r="D42" s="99"/>
      <c r="E42" s="99"/>
      <c r="F42" s="99">
        <v>400</v>
      </c>
      <c r="G42" s="99"/>
      <c r="H42" s="99">
        <v>1000</v>
      </c>
      <c r="I42" s="99"/>
      <c r="J42" s="99"/>
      <c r="K42" s="99"/>
      <c r="L42" s="99"/>
      <c r="M42" s="99"/>
      <c r="N42" s="99"/>
      <c r="O42" s="111"/>
      <c r="P42" s="111"/>
      <c r="Q42" s="111"/>
      <c r="R42" s="111"/>
      <c r="S42" s="111"/>
      <c r="T42" s="111"/>
    </row>
    <row r="43" spans="1:20" s="52" customFormat="1" ht="30" customHeight="1" thickBot="1">
      <c r="A43" s="183" t="s">
        <v>64</v>
      </c>
      <c r="B43" s="99"/>
      <c r="C43" s="107">
        <f t="shared" si="0"/>
        <v>5000</v>
      </c>
      <c r="D43" s="99"/>
      <c r="E43" s="99"/>
      <c r="F43" s="99"/>
      <c r="G43" s="99"/>
      <c r="H43" s="99">
        <v>5000</v>
      </c>
      <c r="I43" s="99"/>
      <c r="J43" s="99"/>
      <c r="K43" s="99"/>
      <c r="L43" s="99"/>
      <c r="M43" s="99"/>
      <c r="N43" s="99"/>
      <c r="O43" s="111"/>
      <c r="P43" s="111"/>
      <c r="Q43" s="111"/>
      <c r="R43" s="111"/>
      <c r="S43" s="111"/>
      <c r="T43" s="111"/>
    </row>
    <row r="44" spans="1:20" s="52" customFormat="1" ht="30" customHeight="1" thickBot="1">
      <c r="A44" s="183" t="s">
        <v>134</v>
      </c>
      <c r="B44" s="99"/>
      <c r="C44" s="107">
        <f t="shared" si="0"/>
        <v>3000</v>
      </c>
      <c r="D44" s="99">
        <v>1264</v>
      </c>
      <c r="E44" s="99">
        <v>358</v>
      </c>
      <c r="F44" s="99">
        <v>1378</v>
      </c>
      <c r="G44" s="99"/>
      <c r="H44" s="99"/>
      <c r="I44" s="99"/>
      <c r="J44" s="99"/>
      <c r="K44" s="99"/>
      <c r="L44" s="99"/>
      <c r="M44" s="99"/>
      <c r="N44" s="99"/>
      <c r="O44" s="111"/>
      <c r="P44" s="111"/>
      <c r="Q44" s="111"/>
      <c r="R44" s="111"/>
      <c r="S44" s="111"/>
      <c r="T44" s="111"/>
    </row>
    <row r="45" spans="1:20" s="52" customFormat="1" ht="30" customHeight="1" thickBot="1">
      <c r="A45" s="183" t="s">
        <v>136</v>
      </c>
      <c r="B45" s="99"/>
      <c r="C45" s="107">
        <f t="shared" si="0"/>
        <v>2768</v>
      </c>
      <c r="D45" s="99"/>
      <c r="E45" s="99"/>
      <c r="F45" s="99">
        <v>2768</v>
      </c>
      <c r="G45" s="99"/>
      <c r="H45" s="99"/>
      <c r="I45" s="99"/>
      <c r="J45" s="99"/>
      <c r="K45" s="99"/>
      <c r="L45" s="99"/>
      <c r="M45" s="99"/>
      <c r="N45" s="99"/>
      <c r="O45" s="111"/>
      <c r="P45" s="111"/>
      <c r="Q45" s="111"/>
      <c r="R45" s="111"/>
      <c r="S45" s="111"/>
      <c r="T45" s="111"/>
    </row>
    <row r="46" spans="1:20" s="52" customFormat="1" ht="30" customHeight="1" thickBot="1">
      <c r="A46" s="183" t="s">
        <v>247</v>
      </c>
      <c r="B46" s="99"/>
      <c r="C46" s="107">
        <f t="shared" si="0"/>
        <v>111000</v>
      </c>
      <c r="D46" s="99"/>
      <c r="E46" s="99"/>
      <c r="F46" s="99"/>
      <c r="G46" s="99"/>
      <c r="H46" s="99">
        <v>61050</v>
      </c>
      <c r="I46" s="99"/>
      <c r="J46" s="99">
        <v>49950</v>
      </c>
      <c r="K46" s="99"/>
      <c r="L46" s="99"/>
      <c r="M46" s="99"/>
      <c r="N46" s="99"/>
      <c r="O46" s="111"/>
      <c r="P46" s="111"/>
      <c r="Q46" s="111"/>
      <c r="R46" s="111"/>
      <c r="S46" s="111"/>
      <c r="T46" s="111"/>
    </row>
    <row r="47" spans="1:20" s="52" customFormat="1" ht="30" customHeight="1" thickBot="1">
      <c r="A47" s="193" t="s">
        <v>188</v>
      </c>
      <c r="B47" s="99"/>
      <c r="C47" s="118">
        <f>SUM(D47:T47)</f>
        <v>1110584</v>
      </c>
      <c r="D47" s="114">
        <f>SUM(D8:D46)</f>
        <v>26098</v>
      </c>
      <c r="E47" s="114">
        <f aca="true" t="shared" si="1" ref="E47:T47">SUM(E8:E46)</f>
        <v>4486</v>
      </c>
      <c r="F47" s="114">
        <f t="shared" si="1"/>
        <v>321928</v>
      </c>
      <c r="G47" s="114">
        <f t="shared" si="1"/>
        <v>56575</v>
      </c>
      <c r="H47" s="114">
        <f t="shared" si="1"/>
        <v>70525</v>
      </c>
      <c r="I47" s="114">
        <f t="shared" si="1"/>
        <v>23566</v>
      </c>
      <c r="J47" s="114">
        <f t="shared" si="1"/>
        <v>119950</v>
      </c>
      <c r="K47" s="114">
        <f t="shared" si="1"/>
        <v>0</v>
      </c>
      <c r="L47" s="114">
        <f t="shared" si="1"/>
        <v>111219</v>
      </c>
      <c r="M47" s="114">
        <f t="shared" si="1"/>
        <v>2500</v>
      </c>
      <c r="N47" s="114">
        <f t="shared" si="1"/>
        <v>0</v>
      </c>
      <c r="O47" s="114">
        <f t="shared" si="1"/>
        <v>0</v>
      </c>
      <c r="P47" s="114">
        <f t="shared" si="1"/>
        <v>0</v>
      </c>
      <c r="Q47" s="114">
        <f t="shared" si="1"/>
        <v>257001</v>
      </c>
      <c r="R47" s="114">
        <f t="shared" si="1"/>
        <v>116736</v>
      </c>
      <c r="S47" s="114">
        <f t="shared" si="1"/>
        <v>0</v>
      </c>
      <c r="T47" s="114">
        <f t="shared" si="1"/>
        <v>0</v>
      </c>
    </row>
    <row r="48" spans="1:20" s="52" customFormat="1" ht="30" customHeight="1" thickBot="1">
      <c r="A48" s="104" t="s">
        <v>77</v>
      </c>
      <c r="B48" s="99"/>
      <c r="C48" s="118">
        <f>SUM(D48:T48)</f>
        <v>1469430</v>
      </c>
      <c r="D48" s="114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111"/>
      <c r="P48" s="111"/>
      <c r="Q48" s="111"/>
      <c r="R48" s="111"/>
      <c r="S48" s="111">
        <v>1467941</v>
      </c>
      <c r="T48" s="111">
        <v>1489</v>
      </c>
    </row>
    <row r="49" spans="1:20" ht="24.75" customHeight="1" thickBot="1">
      <c r="A49" s="117" t="s">
        <v>187</v>
      </c>
      <c r="B49" s="115"/>
      <c r="C49" s="118">
        <f>SUM(D49:T49)</f>
        <v>2580014</v>
      </c>
      <c r="D49" s="114">
        <f>SUM(D47:D48)</f>
        <v>26098</v>
      </c>
      <c r="E49" s="114">
        <f aca="true" t="shared" si="2" ref="E49:T49">SUM(E47:E48)</f>
        <v>4486</v>
      </c>
      <c r="F49" s="114">
        <f t="shared" si="2"/>
        <v>321928</v>
      </c>
      <c r="G49" s="114">
        <f t="shared" si="2"/>
        <v>56575</v>
      </c>
      <c r="H49" s="114">
        <f t="shared" si="2"/>
        <v>70525</v>
      </c>
      <c r="I49" s="114">
        <f t="shared" si="2"/>
        <v>23566</v>
      </c>
      <c r="J49" s="114">
        <f t="shared" si="2"/>
        <v>119950</v>
      </c>
      <c r="K49" s="114">
        <f t="shared" si="2"/>
        <v>0</v>
      </c>
      <c r="L49" s="114">
        <f t="shared" si="2"/>
        <v>111219</v>
      </c>
      <c r="M49" s="114">
        <f t="shared" si="2"/>
        <v>2500</v>
      </c>
      <c r="N49" s="114">
        <f t="shared" si="2"/>
        <v>0</v>
      </c>
      <c r="O49" s="114"/>
      <c r="P49" s="114">
        <f t="shared" si="2"/>
        <v>0</v>
      </c>
      <c r="Q49" s="114">
        <f t="shared" si="2"/>
        <v>257001</v>
      </c>
      <c r="R49" s="114">
        <f t="shared" si="2"/>
        <v>116736</v>
      </c>
      <c r="S49" s="114">
        <f t="shared" si="2"/>
        <v>1467941</v>
      </c>
      <c r="T49" s="114">
        <f t="shared" si="2"/>
        <v>1489</v>
      </c>
    </row>
    <row r="50" ht="24.75" customHeight="1"/>
    <row r="51" ht="24.75" customHeight="1">
      <c r="F51" s="116"/>
    </row>
    <row r="52" ht="24.75" customHeight="1"/>
    <row r="53" ht="24.75" customHeight="1"/>
    <row r="54" ht="24.75" customHeight="1"/>
  </sheetData>
  <sheetProtection/>
  <mergeCells count="43">
    <mergeCell ref="A4:T4"/>
    <mergeCell ref="Q6:R6"/>
    <mergeCell ref="Q7:Q9"/>
    <mergeCell ref="R7:R9"/>
    <mergeCell ref="O6:P6"/>
    <mergeCell ref="O7:O9"/>
    <mergeCell ref="L8:L9"/>
    <mergeCell ref="E10:E12"/>
    <mergeCell ref="H10:H12"/>
    <mergeCell ref="R10:R12"/>
    <mergeCell ref="Q10:Q12"/>
    <mergeCell ref="L10:L12"/>
    <mergeCell ref="G10:G12"/>
    <mergeCell ref="K10:K12"/>
    <mergeCell ref="I10:I12"/>
    <mergeCell ref="D10:D12"/>
    <mergeCell ref="S10:S12"/>
    <mergeCell ref="T10:T12"/>
    <mergeCell ref="D6:I6"/>
    <mergeCell ref="J7:J9"/>
    <mergeCell ref="P7:P9"/>
    <mergeCell ref="L7:N7"/>
    <mergeCell ref="M8:M9"/>
    <mergeCell ref="F7:F9"/>
    <mergeCell ref="K7:K9"/>
    <mergeCell ref="C5:C9"/>
    <mergeCell ref="D5:T5"/>
    <mergeCell ref="S6:T8"/>
    <mergeCell ref="E7:E9"/>
    <mergeCell ref="G7:I8"/>
    <mergeCell ref="D7:D9"/>
    <mergeCell ref="N8:N9"/>
    <mergeCell ref="J6:N6"/>
    <mergeCell ref="A1:E1"/>
    <mergeCell ref="A3:T3"/>
    <mergeCell ref="J10:J12"/>
    <mergeCell ref="M10:M12"/>
    <mergeCell ref="O10:O12"/>
    <mergeCell ref="P10:P12"/>
    <mergeCell ref="C10:C12"/>
    <mergeCell ref="F10:F12"/>
    <mergeCell ref="N10:N12"/>
    <mergeCell ref="A5:A9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1">
      <selection activeCell="A3" sqref="A3:J5"/>
    </sheetView>
  </sheetViews>
  <sheetFormatPr defaultColWidth="9.140625" defaultRowHeight="12.75"/>
  <cols>
    <col min="1" max="1" width="38.421875" style="0" customWidth="1"/>
    <col min="2" max="2" width="11.7109375" style="0" customWidth="1"/>
    <col min="3" max="9" width="12.7109375" style="0" customWidth="1"/>
    <col min="10" max="10" width="14.57421875" style="0" customWidth="1"/>
  </cols>
  <sheetData>
    <row r="2" spans="1:10" ht="12.75">
      <c r="A2" s="315" t="s">
        <v>249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ht="12.75" customHeight="1">
      <c r="A3" s="426" t="s">
        <v>246</v>
      </c>
      <c r="B3" s="427"/>
      <c r="C3" s="427"/>
      <c r="D3" s="427"/>
      <c r="E3" s="427"/>
      <c r="F3" s="427"/>
      <c r="G3" s="427"/>
      <c r="H3" s="427"/>
      <c r="I3" s="427"/>
      <c r="J3" s="427"/>
    </row>
    <row r="4" spans="1:10" ht="12.75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</row>
    <row r="5" spans="1:10" ht="12.75" customHeight="1">
      <c r="A5" s="427"/>
      <c r="B5" s="427"/>
      <c r="C5" s="427"/>
      <c r="D5" s="427"/>
      <c r="E5" s="427"/>
      <c r="F5" s="427"/>
      <c r="G5" s="427"/>
      <c r="H5" s="427"/>
      <c r="I5" s="427"/>
      <c r="J5" s="427"/>
    </row>
    <row r="6" spans="1:10" ht="13.5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5:10" ht="13.5" thickBot="1">
      <c r="E7" s="428"/>
      <c r="F7" s="428"/>
      <c r="G7" s="428"/>
      <c r="H7" s="428"/>
      <c r="I7" s="428"/>
      <c r="J7" s="428"/>
    </row>
    <row r="8" spans="1:13" ht="24.75" customHeight="1" thickBot="1">
      <c r="A8" s="424" t="s">
        <v>207</v>
      </c>
      <c r="B8" s="424" t="s">
        <v>46</v>
      </c>
      <c r="C8" s="430" t="s">
        <v>49</v>
      </c>
      <c r="D8" s="424" t="s">
        <v>245</v>
      </c>
      <c r="E8" s="423"/>
      <c r="F8" s="423"/>
      <c r="G8" s="423"/>
      <c r="H8" s="423"/>
      <c r="I8" s="423"/>
      <c r="J8" s="423"/>
      <c r="K8" s="40"/>
      <c r="L8" s="40"/>
      <c r="M8" s="40"/>
    </row>
    <row r="9" spans="1:13" ht="24.75" customHeight="1" thickBot="1">
      <c r="A9" s="429"/>
      <c r="B9" s="429"/>
      <c r="C9" s="431"/>
      <c r="D9" s="429"/>
      <c r="E9" s="422" t="s">
        <v>99</v>
      </c>
      <c r="F9" s="422" t="s">
        <v>100</v>
      </c>
      <c r="G9" s="424" t="s">
        <v>36</v>
      </c>
      <c r="H9" s="423" t="s">
        <v>37</v>
      </c>
      <c r="I9" s="423" t="s">
        <v>138</v>
      </c>
      <c r="J9" s="423" t="s">
        <v>111</v>
      </c>
      <c r="K9" s="40"/>
      <c r="L9" s="40"/>
      <c r="M9" s="40"/>
    </row>
    <row r="10" spans="1:13" ht="42" customHeight="1" thickBot="1">
      <c r="A10" s="425"/>
      <c r="B10" s="425"/>
      <c r="C10" s="321"/>
      <c r="D10" s="425"/>
      <c r="E10" s="422"/>
      <c r="F10" s="422"/>
      <c r="G10" s="425"/>
      <c r="H10" s="423"/>
      <c r="I10" s="423"/>
      <c r="J10" s="423"/>
      <c r="K10" s="40"/>
      <c r="L10" s="40"/>
      <c r="M10" s="40"/>
    </row>
    <row r="11" spans="1:13" ht="30" customHeight="1">
      <c r="A11" s="194" t="s">
        <v>45</v>
      </c>
      <c r="B11" s="202"/>
      <c r="C11" s="203"/>
      <c r="D11" s="203"/>
      <c r="E11" s="203"/>
      <c r="F11" s="203"/>
      <c r="G11" s="203"/>
      <c r="H11" s="203"/>
      <c r="I11" s="203"/>
      <c r="J11" s="203"/>
      <c r="K11" s="40"/>
      <c r="L11" s="40"/>
      <c r="M11" s="40"/>
    </row>
    <row r="12" spans="1:13" ht="30" customHeight="1">
      <c r="A12" s="195" t="s">
        <v>112</v>
      </c>
      <c r="B12" s="204"/>
      <c r="C12" s="205"/>
      <c r="D12" s="205"/>
      <c r="E12" s="206"/>
      <c r="F12" s="206"/>
      <c r="G12" s="206"/>
      <c r="H12" s="206"/>
      <c r="I12" s="206"/>
      <c r="J12" s="206"/>
      <c r="K12" s="40"/>
      <c r="L12" s="40"/>
      <c r="M12" s="40"/>
    </row>
    <row r="13" spans="1:13" ht="30" customHeight="1">
      <c r="A13" s="137" t="s">
        <v>140</v>
      </c>
      <c r="B13" s="207" t="s">
        <v>139</v>
      </c>
      <c r="C13" s="206">
        <v>12230</v>
      </c>
      <c r="D13" s="206">
        <f>E13+F13+G13+H13</f>
        <v>5918</v>
      </c>
      <c r="E13" s="206">
        <v>1578</v>
      </c>
      <c r="F13" s="206">
        <v>1578</v>
      </c>
      <c r="G13" s="206">
        <v>1578</v>
      </c>
      <c r="H13" s="206">
        <v>1184</v>
      </c>
      <c r="I13" s="206"/>
      <c r="J13" s="206"/>
      <c r="K13" s="40"/>
      <c r="L13" s="40"/>
      <c r="M13" s="40"/>
    </row>
    <row r="14" spans="1:13" ht="30" customHeight="1">
      <c r="A14" s="137" t="s">
        <v>44</v>
      </c>
      <c r="B14" s="207" t="s">
        <v>139</v>
      </c>
      <c r="C14" s="206">
        <v>12000</v>
      </c>
      <c r="D14" s="206">
        <f>E14+F14+G14+H14</f>
        <v>5807</v>
      </c>
      <c r="E14" s="206">
        <v>1548</v>
      </c>
      <c r="F14" s="206">
        <v>1548</v>
      </c>
      <c r="G14" s="206">
        <v>1548</v>
      </c>
      <c r="H14" s="206">
        <v>1163</v>
      </c>
      <c r="I14" s="206"/>
      <c r="J14" s="206"/>
      <c r="K14" s="40"/>
      <c r="L14" s="40"/>
      <c r="M14" s="40"/>
    </row>
    <row r="15" spans="1:13" ht="30" customHeight="1" thickBot="1">
      <c r="A15" s="140" t="s">
        <v>43</v>
      </c>
      <c r="B15" s="208" t="s">
        <v>40</v>
      </c>
      <c r="C15" s="209">
        <v>28000</v>
      </c>
      <c r="D15" s="206">
        <f>E15+F15+G15+H15</f>
        <v>13548</v>
      </c>
      <c r="E15" s="209">
        <v>3613</v>
      </c>
      <c r="F15" s="209">
        <v>3613</v>
      </c>
      <c r="G15" s="209">
        <v>3613</v>
      </c>
      <c r="H15" s="209">
        <v>2709</v>
      </c>
      <c r="I15" s="209"/>
      <c r="J15" s="209"/>
      <c r="K15" s="40"/>
      <c r="L15" s="40"/>
      <c r="M15" s="40"/>
    </row>
    <row r="16" spans="1:13" ht="30" customHeight="1" thickBot="1">
      <c r="A16" s="196" t="s">
        <v>42</v>
      </c>
      <c r="B16" s="210"/>
      <c r="C16" s="211">
        <f aca="true" t="shared" si="0" ref="C16:H16">SUM(C13:C15)</f>
        <v>52230</v>
      </c>
      <c r="D16" s="211">
        <f t="shared" si="0"/>
        <v>25273</v>
      </c>
      <c r="E16" s="211">
        <f t="shared" si="0"/>
        <v>6739</v>
      </c>
      <c r="F16" s="211">
        <f t="shared" si="0"/>
        <v>6739</v>
      </c>
      <c r="G16" s="211">
        <f t="shared" si="0"/>
        <v>6739</v>
      </c>
      <c r="H16" s="211">
        <f t="shared" si="0"/>
        <v>5056</v>
      </c>
      <c r="I16" s="211"/>
      <c r="J16" s="211"/>
      <c r="K16" s="40"/>
      <c r="L16" s="40"/>
      <c r="M16" s="40"/>
    </row>
    <row r="17" spans="1:13" ht="34.5" customHeight="1">
      <c r="A17" s="197" t="s">
        <v>47</v>
      </c>
      <c r="B17" s="191"/>
      <c r="C17" s="212"/>
      <c r="D17" s="213"/>
      <c r="E17" s="212"/>
      <c r="F17" s="212"/>
      <c r="G17" s="212"/>
      <c r="H17" s="212"/>
      <c r="I17" s="212"/>
      <c r="J17" s="212"/>
      <c r="K17" s="40"/>
      <c r="L17" s="40"/>
      <c r="M17" s="40"/>
    </row>
    <row r="18" spans="1:13" ht="30" customHeight="1">
      <c r="A18" s="198" t="s">
        <v>23</v>
      </c>
      <c r="B18" s="214" t="s">
        <v>141</v>
      </c>
      <c r="C18" s="215">
        <v>2563517</v>
      </c>
      <c r="D18" s="215">
        <f>SUM(E18:J18)</f>
        <v>4049425</v>
      </c>
      <c r="E18" s="215">
        <v>177001</v>
      </c>
      <c r="F18" s="215">
        <v>177001</v>
      </c>
      <c r="G18" s="215">
        <v>177001</v>
      </c>
      <c r="H18" s="215">
        <v>885002</v>
      </c>
      <c r="I18" s="215">
        <v>1165612</v>
      </c>
      <c r="J18" s="215">
        <v>1467808</v>
      </c>
      <c r="K18" s="40"/>
      <c r="L18" s="40"/>
      <c r="M18" s="40"/>
    </row>
    <row r="19" spans="1:13" ht="30" customHeight="1" thickBot="1">
      <c r="A19" s="199" t="s">
        <v>22</v>
      </c>
      <c r="B19" s="192" t="s">
        <v>17</v>
      </c>
      <c r="C19" s="216">
        <v>1571188</v>
      </c>
      <c r="D19" s="216">
        <f>SUM(E19:J19)</f>
        <v>2516528</v>
      </c>
      <c r="E19" s="216">
        <v>109997</v>
      </c>
      <c r="F19" s="216">
        <v>109997</v>
      </c>
      <c r="G19" s="216">
        <v>109997</v>
      </c>
      <c r="H19" s="216">
        <v>549988</v>
      </c>
      <c r="I19" s="216">
        <v>724374</v>
      </c>
      <c r="J19" s="216">
        <v>912175</v>
      </c>
      <c r="K19" s="40"/>
      <c r="L19" s="40"/>
      <c r="M19" s="40"/>
    </row>
    <row r="20" spans="1:13" ht="30" customHeight="1" thickBot="1">
      <c r="A20" s="200" t="s">
        <v>48</v>
      </c>
      <c r="B20" s="217"/>
      <c r="C20" s="218">
        <f>C18+C19</f>
        <v>4134705</v>
      </c>
      <c r="D20" s="218">
        <f aca="true" t="shared" si="1" ref="D20:J20">D18+D19</f>
        <v>6565953</v>
      </c>
      <c r="E20" s="218">
        <f t="shared" si="1"/>
        <v>286998</v>
      </c>
      <c r="F20" s="218">
        <f t="shared" si="1"/>
        <v>286998</v>
      </c>
      <c r="G20" s="218">
        <f t="shared" si="1"/>
        <v>286998</v>
      </c>
      <c r="H20" s="218">
        <f t="shared" si="1"/>
        <v>1434990</v>
      </c>
      <c r="I20" s="218">
        <f t="shared" si="1"/>
        <v>1889986</v>
      </c>
      <c r="J20" s="218">
        <f t="shared" si="1"/>
        <v>2379983</v>
      </c>
      <c r="K20" s="40"/>
      <c r="L20" s="40"/>
      <c r="M20" s="40"/>
    </row>
    <row r="21" spans="1:13" s="156" customFormat="1" ht="30" customHeight="1" thickBot="1">
      <c r="A21" s="201" t="s">
        <v>28</v>
      </c>
      <c r="B21" s="219"/>
      <c r="C21" s="220">
        <f>C16+C20</f>
        <v>4186935</v>
      </c>
      <c r="D21" s="220">
        <f>D16+D20</f>
        <v>6591226</v>
      </c>
      <c r="E21" s="220">
        <f aca="true" t="shared" si="2" ref="E21:J21">E16+E20</f>
        <v>293737</v>
      </c>
      <c r="F21" s="220">
        <f t="shared" si="2"/>
        <v>293737</v>
      </c>
      <c r="G21" s="220">
        <f t="shared" si="2"/>
        <v>293737</v>
      </c>
      <c r="H21" s="220">
        <f t="shared" si="2"/>
        <v>1440046</v>
      </c>
      <c r="I21" s="220">
        <f t="shared" si="2"/>
        <v>1889986</v>
      </c>
      <c r="J21" s="220">
        <f t="shared" si="2"/>
        <v>2379983</v>
      </c>
      <c r="K21" s="155"/>
      <c r="L21" s="155"/>
      <c r="M21" s="155"/>
    </row>
    <row r="22" spans="1:13" ht="30" customHeight="1">
      <c r="A22" s="197" t="s">
        <v>25</v>
      </c>
      <c r="B22" s="226"/>
      <c r="C22" s="227"/>
      <c r="D22" s="227"/>
      <c r="E22" s="227"/>
      <c r="F22" s="227"/>
      <c r="G22" s="227"/>
      <c r="H22" s="227"/>
      <c r="I22" s="227"/>
      <c r="J22" s="227"/>
      <c r="K22" s="40"/>
      <c r="L22" s="40"/>
      <c r="M22" s="40"/>
    </row>
    <row r="23" spans="1:13" ht="30" customHeight="1">
      <c r="A23" s="195" t="s">
        <v>16</v>
      </c>
      <c r="B23" s="204"/>
      <c r="C23" s="205"/>
      <c r="D23" s="205"/>
      <c r="E23" s="205"/>
      <c r="F23" s="205"/>
      <c r="G23" s="205"/>
      <c r="H23" s="205"/>
      <c r="I23" s="205"/>
      <c r="J23" s="205"/>
      <c r="K23" s="40"/>
      <c r="L23" s="40"/>
      <c r="M23" s="40"/>
    </row>
    <row r="24" spans="1:13" s="154" customFormat="1" ht="30" customHeight="1" thickBot="1">
      <c r="A24" s="139" t="s">
        <v>24</v>
      </c>
      <c r="B24" s="191">
        <v>2008</v>
      </c>
      <c r="C24" s="212">
        <v>5360</v>
      </c>
      <c r="D24" s="212">
        <f>E24+F24</f>
        <v>1619</v>
      </c>
      <c r="E24" s="212">
        <v>1489</v>
      </c>
      <c r="F24" s="212">
        <v>130</v>
      </c>
      <c r="G24" s="212"/>
      <c r="H24" s="212"/>
      <c r="I24" s="212"/>
      <c r="J24" s="212"/>
      <c r="K24" s="40"/>
      <c r="L24" s="40"/>
      <c r="M24" s="40"/>
    </row>
    <row r="25" spans="1:13" ht="30" customHeight="1" thickBot="1">
      <c r="A25" s="221" t="s">
        <v>26</v>
      </c>
      <c r="B25" s="210"/>
      <c r="C25" s="211">
        <f>C24</f>
        <v>5360</v>
      </c>
      <c r="D25" s="211">
        <f>D24</f>
        <v>1619</v>
      </c>
      <c r="E25" s="211">
        <f>E24</f>
        <v>1489</v>
      </c>
      <c r="F25" s="211">
        <f>F24</f>
        <v>130</v>
      </c>
      <c r="G25" s="211"/>
      <c r="H25" s="211"/>
      <c r="I25" s="211"/>
      <c r="J25" s="211"/>
      <c r="K25" s="40"/>
      <c r="L25" s="40"/>
      <c r="M25" s="40"/>
    </row>
    <row r="26" spans="1:13" ht="30" customHeight="1">
      <c r="A26" s="222" t="s">
        <v>235</v>
      </c>
      <c r="B26" s="226"/>
      <c r="C26" s="227"/>
      <c r="D26" s="227"/>
      <c r="E26" s="227"/>
      <c r="F26" s="227"/>
      <c r="G26" s="227"/>
      <c r="H26" s="227"/>
      <c r="I26" s="227"/>
      <c r="J26" s="227"/>
      <c r="K26" s="40"/>
      <c r="L26" s="40"/>
      <c r="M26" s="40"/>
    </row>
    <row r="27" spans="1:13" ht="30" customHeight="1">
      <c r="A27" s="223" t="s">
        <v>18</v>
      </c>
      <c r="B27" s="204"/>
      <c r="C27" s="205"/>
      <c r="D27" s="205"/>
      <c r="E27" s="205"/>
      <c r="F27" s="205"/>
      <c r="G27" s="205"/>
      <c r="H27" s="205"/>
      <c r="I27" s="205"/>
      <c r="J27" s="205"/>
      <c r="K27" s="40"/>
      <c r="L27" s="40"/>
      <c r="M27" s="40"/>
    </row>
    <row r="28" spans="1:13" ht="30" customHeight="1" thickBot="1">
      <c r="A28" s="138" t="s">
        <v>19</v>
      </c>
      <c r="B28" s="192">
        <v>2011</v>
      </c>
      <c r="C28" s="216">
        <v>152125</v>
      </c>
      <c r="D28" s="216">
        <f>SUM(E28:J28)</f>
        <v>152125</v>
      </c>
      <c r="E28" s="216">
        <v>11481</v>
      </c>
      <c r="F28" s="216">
        <v>11481</v>
      </c>
      <c r="G28" s="216">
        <v>11481</v>
      </c>
      <c r="H28" s="216">
        <v>57406</v>
      </c>
      <c r="I28" s="216">
        <v>57406</v>
      </c>
      <c r="J28" s="216">
        <v>2870</v>
      </c>
      <c r="K28" s="40"/>
      <c r="L28" s="40"/>
      <c r="M28" s="40"/>
    </row>
    <row r="29" spans="1:13" ht="30" customHeight="1" thickBot="1">
      <c r="A29" s="224" t="s">
        <v>21</v>
      </c>
      <c r="B29" s="217"/>
      <c r="C29" s="218">
        <f>C28</f>
        <v>152125</v>
      </c>
      <c r="D29" s="218">
        <f>SUM(E29:J29)</f>
        <v>152125</v>
      </c>
      <c r="E29" s="218">
        <f aca="true" t="shared" si="3" ref="E29:J29">E28</f>
        <v>11481</v>
      </c>
      <c r="F29" s="218">
        <f t="shared" si="3"/>
        <v>11481</v>
      </c>
      <c r="G29" s="218">
        <f t="shared" si="3"/>
        <v>11481</v>
      </c>
      <c r="H29" s="218">
        <f t="shared" si="3"/>
        <v>57406</v>
      </c>
      <c r="I29" s="218">
        <f t="shared" si="3"/>
        <v>57406</v>
      </c>
      <c r="J29" s="218">
        <f t="shared" si="3"/>
        <v>2870</v>
      </c>
      <c r="K29" s="40"/>
      <c r="L29" s="40"/>
      <c r="M29" s="40"/>
    </row>
    <row r="30" spans="1:13" s="156" customFormat="1" ht="30" customHeight="1" thickBot="1">
      <c r="A30" s="225" t="s">
        <v>20</v>
      </c>
      <c r="B30" s="228"/>
      <c r="C30" s="229">
        <f>C21+C29</f>
        <v>4339060</v>
      </c>
      <c r="D30" s="229">
        <f aca="true" t="shared" si="4" ref="D30:J30">D21+D29</f>
        <v>6743351</v>
      </c>
      <c r="E30" s="229">
        <f t="shared" si="4"/>
        <v>305218</v>
      </c>
      <c r="F30" s="229">
        <f t="shared" si="4"/>
        <v>305218</v>
      </c>
      <c r="G30" s="229">
        <f t="shared" si="4"/>
        <v>305218</v>
      </c>
      <c r="H30" s="229">
        <f t="shared" si="4"/>
        <v>1497452</v>
      </c>
      <c r="I30" s="229">
        <f t="shared" si="4"/>
        <v>1947392</v>
      </c>
      <c r="J30" s="229">
        <f t="shared" si="4"/>
        <v>2382853</v>
      </c>
      <c r="K30" s="155"/>
      <c r="L30" s="155"/>
      <c r="M30" s="155"/>
    </row>
    <row r="31" spans="1:13" ht="12.75" customHeight="1">
      <c r="A31" s="421" t="s">
        <v>27</v>
      </c>
      <c r="B31" s="421"/>
      <c r="C31" s="421"/>
      <c r="D31" s="421"/>
      <c r="E31" s="22"/>
      <c r="F31" s="22"/>
      <c r="G31" s="22"/>
      <c r="H31" s="22"/>
      <c r="I31" s="22"/>
      <c r="J31" s="22"/>
      <c r="K31" s="40"/>
      <c r="L31" s="40"/>
      <c r="M31" s="40"/>
    </row>
    <row r="32" spans="1:10" ht="12.75">
      <c r="A32" s="40"/>
      <c r="B32" s="40"/>
      <c r="C32" s="40"/>
      <c r="D32" s="40"/>
      <c r="E32" s="40"/>
      <c r="F32" s="40"/>
      <c r="G32" s="40"/>
      <c r="H32" s="40"/>
      <c r="I32" s="40"/>
      <c r="J32" s="40"/>
    </row>
    <row r="33" spans="1:10" ht="12.75">
      <c r="A33" s="40"/>
      <c r="B33" s="40"/>
      <c r="C33" s="40"/>
      <c r="D33" s="40"/>
      <c r="E33" s="40"/>
      <c r="F33" s="40"/>
      <c r="G33" s="40"/>
      <c r="H33" s="40"/>
      <c r="I33" s="40"/>
      <c r="J33" s="40"/>
    </row>
    <row r="34" spans="1:10" ht="12.75">
      <c r="A34" s="40"/>
      <c r="B34" s="40"/>
      <c r="C34" s="40"/>
      <c r="D34" s="40"/>
      <c r="E34" s="40"/>
      <c r="F34" s="40"/>
      <c r="G34" s="40"/>
      <c r="H34" s="40"/>
      <c r="I34" s="40"/>
      <c r="J34" s="40"/>
    </row>
    <row r="35" spans="1:10" ht="12.75">
      <c r="A35" s="40"/>
      <c r="B35" s="40"/>
      <c r="C35" s="40"/>
      <c r="D35" s="40"/>
      <c r="E35" s="40"/>
      <c r="F35" s="40"/>
      <c r="G35" s="40"/>
      <c r="H35" s="40"/>
      <c r="I35" s="40"/>
      <c r="J35" s="40"/>
    </row>
    <row r="36" spans="1:10" ht="12.75">
      <c r="A36" s="40"/>
      <c r="B36" s="40"/>
      <c r="C36" s="40"/>
      <c r="D36" s="40"/>
      <c r="E36" s="40"/>
      <c r="F36" s="40"/>
      <c r="G36" s="40"/>
      <c r="H36" s="40"/>
      <c r="I36" s="40"/>
      <c r="J36" s="40"/>
    </row>
    <row r="37" spans="1:10" ht="12.75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40"/>
      <c r="B38" s="40"/>
      <c r="C38" s="40"/>
      <c r="D38" s="40"/>
      <c r="E38" s="40"/>
      <c r="F38" s="40"/>
      <c r="G38" s="40"/>
      <c r="H38" s="40"/>
      <c r="I38" s="40"/>
      <c r="J38" s="40"/>
    </row>
  </sheetData>
  <sheetProtection/>
  <mergeCells count="15">
    <mergeCell ref="A2:J2"/>
    <mergeCell ref="A3:J5"/>
    <mergeCell ref="E7:J7"/>
    <mergeCell ref="B8:B10"/>
    <mergeCell ref="C8:C10"/>
    <mergeCell ref="D8:D10"/>
    <mergeCell ref="J9:J10"/>
    <mergeCell ref="E8:J8"/>
    <mergeCell ref="A8:A10"/>
    <mergeCell ref="I9:I10"/>
    <mergeCell ref="A31:D31"/>
    <mergeCell ref="E9:E10"/>
    <mergeCell ref="H9:H10"/>
    <mergeCell ref="G9:G10"/>
    <mergeCell ref="F9:F10"/>
  </mergeCells>
  <printOptions horizontalCentered="1"/>
  <pageMargins left="0.3937007874015748" right="0.3937007874015748" top="0.1968503937007874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PH_komp</cp:lastModifiedBy>
  <cp:lastPrinted>2012-11-15T11:49:33Z</cp:lastPrinted>
  <dcterms:created xsi:type="dcterms:W3CDTF">2009-01-12T09:23:48Z</dcterms:created>
  <dcterms:modified xsi:type="dcterms:W3CDTF">2012-12-15T10:04:38Z</dcterms:modified>
  <cp:category/>
  <cp:version/>
  <cp:contentType/>
  <cp:contentStatus/>
</cp:coreProperties>
</file>