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Rend.terv.1.sz." sheetId="1" r:id="rId1"/>
    <sheet name="Rend.terv.1.1.sz." sheetId="2" r:id="rId2"/>
    <sheet name=" Rend.terv 1.2.sz." sheetId="3" r:id="rId3"/>
    <sheet name="Rend.terv.1.3.sz." sheetId="4" r:id="rId4"/>
    <sheet name="Rend.terv.2.sz." sheetId="5" r:id="rId5"/>
    <sheet name="Rend.terv.2.1.sz." sheetId="6" r:id="rId6"/>
    <sheet name="Rend.terv.2.1.1." sheetId="7" r:id="rId7"/>
    <sheet name="Rend.terv.2.1.2." sheetId="8" r:id="rId8"/>
    <sheet name="Rend.terv.2.1.3." sheetId="9" r:id="rId9"/>
    <sheet name="Rend.terv.2.2.sz." sheetId="10" r:id="rId10"/>
    <sheet name="Rend.terv.2.3.sz." sheetId="11" r:id="rId11"/>
    <sheet name="Rend.terv.3.sz." sheetId="12" r:id="rId12"/>
    <sheet name="Rend.terv.4.sz." sheetId="13" r:id="rId13"/>
    <sheet name="Rend.terv.5.sz." sheetId="14" r:id="rId14"/>
    <sheet name="Rend.terv.6.sz." sheetId="15" r:id="rId15"/>
    <sheet name="Rend.terv.7.sz." sheetId="16" r:id="rId16"/>
  </sheets>
  <definedNames>
    <definedName name="_xlnm.Print_Area" localSheetId="6">'Rend.terv.2.1.1.'!$A$1:$N$29</definedName>
    <definedName name="_xlnm.Print_Area" localSheetId="8">'Rend.terv.2.1.3.'!$A$1:$E$23</definedName>
    <definedName name="_xlnm.Print_Area" localSheetId="4">'Rend.terv.2.sz.'!$A$1:$S$23</definedName>
    <definedName name="_xlnm.Print_Area" localSheetId="13">'Rend.terv.5.sz.'!$A$1:$N$43</definedName>
  </definedNames>
  <calcPr fullCalcOnLoad="1"/>
</workbook>
</file>

<file path=xl/sharedStrings.xml><?xml version="1.0" encoding="utf-8"?>
<sst xmlns="http://schemas.openxmlformats.org/spreadsheetml/2006/main" count="730" uniqueCount="479">
  <si>
    <t>Felújítási kiadás</t>
  </si>
  <si>
    <t>M e g n e v e z é s</t>
  </si>
  <si>
    <t>Személyi juttatások</t>
  </si>
  <si>
    <t>Karcagi „Erőforrás” Kft. részére üzemeltetésre
(Laktanya ingatlan, volt Ruhaipari Szöv. Üzemeltetésére, intézményi felújítások és pályázatok kezelésére)</t>
  </si>
  <si>
    <t>Orvosi ügyelet ellátására kiegészítés 520/2011.(XII.21.)"kt"sz.határozat alapján</t>
  </si>
  <si>
    <t xml:space="preserve">Jászkun kapitányok nyomában c. projekthez működésre </t>
  </si>
  <si>
    <t>Adatok 1.000,-Ft-ban</t>
  </si>
  <si>
    <t xml:space="preserve">Bevétel </t>
  </si>
  <si>
    <t xml:space="preserve"> 1. Tárgyi eszközök, immateriális javak értékesítése </t>
  </si>
  <si>
    <t xml:space="preserve"> 2. Önkormányzat sajátos felhalmozási és tőke bevétele</t>
  </si>
  <si>
    <t>2007.</t>
  </si>
  <si>
    <t>UniCredit Bank Hungary Zrt.</t>
  </si>
  <si>
    <t xml:space="preserve">Nagykun Víz- és Csatornamű Kft.Karcag (Fejlesztési hitel fürdőfejlesztéshez) </t>
  </si>
  <si>
    <t xml:space="preserve"> MINDÖSSZESEN: (1-5.) :</t>
  </si>
  <si>
    <t>5.Kezességvállalás (HUF) összesen:</t>
  </si>
  <si>
    <t xml:space="preserve">                              fejlesztésre (38%)</t>
  </si>
  <si>
    <t>ERSTE Bank Zrt.: működésre (62%)</t>
  </si>
  <si>
    <t xml:space="preserve">MTZ 920.3 Mezőgazdasági vontató+tolólap (Városi Önkormányzat Városgondnoksága) </t>
  </si>
  <si>
    <t>Anyakönyvi események</t>
  </si>
  <si>
    <t>Szabadidősport és diáksport</t>
  </si>
  <si>
    <t>Tartalék</t>
  </si>
  <si>
    <t>Hivatali feladatok</t>
  </si>
  <si>
    <t>Kamat és árfolyambevétel</t>
  </si>
  <si>
    <t>Anyakönyvi események bevételei</t>
  </si>
  <si>
    <t>2015.</t>
  </si>
  <si>
    <t>2016-2020.</t>
  </si>
  <si>
    <t>Működési költségvetés</t>
  </si>
  <si>
    <t>Felhalmozási költségvetés</t>
  </si>
  <si>
    <t xml:space="preserve">  2006.</t>
  </si>
  <si>
    <t xml:space="preserve"> 3. Pénzügyi befektetések bevétel</t>
  </si>
  <si>
    <t>1. Forintalapú hitelek összesen:</t>
  </si>
  <si>
    <t>Belvízrendszerek építéséhez és felújításához</t>
  </si>
  <si>
    <t>Csapadékvíz elvezetést szolgáló beruházáshoz</t>
  </si>
  <si>
    <t xml:space="preserve">1. Forintalapú hitelek </t>
  </si>
  <si>
    <t>Felvétel éve</t>
  </si>
  <si>
    <t xml:space="preserve">2. Devizaalapú (CHF) kötvény kibocsátás </t>
  </si>
  <si>
    <t xml:space="preserve"> 2. Devizaalapú (CHF) kötvény kibocsátás összesen:</t>
  </si>
  <si>
    <t>Felvett, 
hitel és kibocsátott kötvény és egyéb kötelezettség összege</t>
  </si>
  <si>
    <t>Befektetési célú részesedések vásárlására</t>
  </si>
  <si>
    <t>Egyéb felhalmozási kiadás</t>
  </si>
  <si>
    <t>Támogatásértékű felhalmozási kiadás</t>
  </si>
  <si>
    <t>Felhalmozási célú pénzeszköz átadás államháztartáson kivülre</t>
  </si>
  <si>
    <t>Beruházási kiadások</t>
  </si>
  <si>
    <t>Támogatásértékű működésikiadás</t>
  </si>
  <si>
    <t>Működési célú pénzeszköz átadás államháztartáson kivülre</t>
  </si>
  <si>
    <t>Társadalom-, szociálpolitikai és egyéb juttatás támogatás</t>
  </si>
  <si>
    <t>Karcag Városi Cigány Nemzetiségi Önkormányzat támogatása (1 fő adminisztrátor 4 órás 
foglalkoztatásához 900 ezer Ft és a Kulturális rendezvényekhez 100 ezer Ft)</t>
  </si>
  <si>
    <t>Kölcsönök</t>
  </si>
  <si>
    <t>Működésre</t>
  </si>
  <si>
    <t>Felhalmozásra</t>
  </si>
  <si>
    <t>Nemzeti Közfoglalkoztatási Program keretében közfoglalkoztatásra</t>
  </si>
  <si>
    <t>Karcag Városi TV-vel együttműködési szerződés hirdetésre és támogatásra</t>
  </si>
  <si>
    <t>Karcagi Sportegyesület támogatás</t>
  </si>
  <si>
    <t>Finanszírozási kiadás</t>
  </si>
  <si>
    <t>Költségvetési szervek támogatása</t>
  </si>
  <si>
    <t>Egyéb működési kiadások</t>
  </si>
  <si>
    <t>Kiadás 
összesen</t>
  </si>
  <si>
    <t>Egyéb működési kiadás</t>
  </si>
  <si>
    <t>Támogatásértékű működési kiadás</t>
  </si>
  <si>
    <t>Egyéb felhalmozási kiadások</t>
  </si>
  <si>
    <t>Támogatáértékű felhalmozási kiadás</t>
  </si>
  <si>
    <t>Befektetési célú részesedések vásárlása</t>
  </si>
  <si>
    <t>Pénzforgalom nélküli kiadás (céltartalék működésre)</t>
  </si>
  <si>
    <t>Önkormányzat kiadása költségvetési szervek támogatása nélkül</t>
  </si>
  <si>
    <t xml:space="preserve">Önkormányzat irányítása alá tartozó költségvetési szerveknek részére támogatás </t>
  </si>
  <si>
    <t>Társadalom-, szociálpolitikai és egyéb juttatás</t>
  </si>
  <si>
    <t>Kiadás
összesen</t>
  </si>
  <si>
    <t>Költségvetési szervek megnevezése</t>
  </si>
  <si>
    <t>Déryné Kulturális,Turisztikai,Sport Központ és Könyvtár</t>
  </si>
  <si>
    <t>Önkormányzatot terhelő kifizetések</t>
  </si>
  <si>
    <t>Felhalmozási és tőke jellegű bevétel</t>
  </si>
  <si>
    <t xml:space="preserve">1.Városi Önkormányzat Városgondnoksága és a hozzá tartozó intézmények összesen: </t>
  </si>
  <si>
    <r>
      <t>1</t>
    </r>
    <r>
      <rPr>
        <b/>
        <u val="single"/>
        <sz val="10"/>
        <rFont val="Arial"/>
        <family val="2"/>
      </rPr>
      <t xml:space="preserve">.Városi Önkormányzat Városgondnokság és a hozzá tartozó intézmények: </t>
    </r>
  </si>
  <si>
    <t>Ingatlan értékesítések után fizetendő ÁFA</t>
  </si>
  <si>
    <t>Karcagi Többcélú Kistérségi Társulás részére támogatás a karcagi székhellyel, telephellyel rendelkező intézmények működtetéséhez</t>
  </si>
  <si>
    <t xml:space="preserve">    ·  Egyes jövedelempótló támogatások kiegészítéséhez</t>
  </si>
  <si>
    <t>Felhalmozási</t>
  </si>
  <si>
    <t xml:space="preserve">2013. </t>
  </si>
  <si>
    <t xml:space="preserve">2014. </t>
  </si>
  <si>
    <t>Karcagi Hírmondó</t>
  </si>
  <si>
    <t>Egészségügyi feladatok</t>
  </si>
  <si>
    <t>Oktatási feladatok</t>
  </si>
  <si>
    <t>Polgármesteri Hivatal</t>
  </si>
  <si>
    <t>Munkaadót terhelő járulékok és szociális hozzájárulási adó</t>
  </si>
  <si>
    <t xml:space="preserve">             - kamat és árfolyam (felvett hitelek és 2007. évben kibocsátott kötvény után)            </t>
  </si>
  <si>
    <t>Működési bevétel</t>
  </si>
  <si>
    <t>Önkormányzati támogatás</t>
  </si>
  <si>
    <t xml:space="preserve"> 2026-2030.</t>
  </si>
  <si>
    <t>OTP és Kereskedelmi Bank Nyrt.-től</t>
  </si>
  <si>
    <t>Ellátottak pénzbeli juttatásai</t>
  </si>
  <si>
    <t>Dologi és egyéb folyó kiadás</t>
  </si>
  <si>
    <t xml:space="preserve">Személyi juttatások </t>
  </si>
  <si>
    <t>Dologi és egyéb folyó kiadások</t>
  </si>
  <si>
    <t>Felújítási kiadások</t>
  </si>
  <si>
    <t>2. Polgármesteri Hivatal</t>
  </si>
  <si>
    <t>Önkormányzat összesen (1-2):</t>
  </si>
  <si>
    <t xml:space="preserve">                Adatok: 1.000,-Ft-ban</t>
  </si>
  <si>
    <t>Földhaszon</t>
  </si>
  <si>
    <t>Mezőőri járulék</t>
  </si>
  <si>
    <t>Közterület-használati díj</t>
  </si>
  <si>
    <t>Ö s s z e s e n :</t>
  </si>
  <si>
    <t xml:space="preserve">                 </t>
  </si>
  <si>
    <t xml:space="preserve">Adatok 1.000,-Ft-ban </t>
  </si>
  <si>
    <t>Cím megnevezése</t>
  </si>
  <si>
    <t>Ö S S Z E S E N:</t>
  </si>
  <si>
    <t>Kiadás összesen</t>
  </si>
  <si>
    <t>Működési</t>
  </si>
  <si>
    <t>Városi díjak és kegyeleti költség</t>
  </si>
  <si>
    <t>Képviselői keret</t>
  </si>
  <si>
    <t>Tagdíjak, támogatások</t>
  </si>
  <si>
    <t xml:space="preserve">2021-2025. </t>
  </si>
  <si>
    <t xml:space="preserve">   2006.</t>
  </si>
  <si>
    <t>Útalap építésekre</t>
  </si>
  <si>
    <t xml:space="preserve">  2007.</t>
  </si>
  <si>
    <t>Adatok: 1.000,-Ft-ban</t>
  </si>
  <si>
    <t>Hitelek törlesztése, kötvény és hitelek kamatai</t>
  </si>
  <si>
    <t xml:space="preserve">   1. Belső finanszírozási művelet</t>
  </si>
  <si>
    <t xml:space="preserve">                        Ebből: - működési célra                                                                                         </t>
  </si>
  <si>
    <t>Mezőgazdaság és környezetvédelem</t>
  </si>
  <si>
    <t xml:space="preserve">    1.1 Helyi adók </t>
  </si>
  <si>
    <t xml:space="preserve">    1.1.2. Idegenforgalmi adó</t>
  </si>
  <si>
    <t xml:space="preserve">    1.2. Átengedett központi adók</t>
  </si>
  <si>
    <t>I. Közhatalmi bevétel összesen:</t>
  </si>
  <si>
    <r>
      <t xml:space="preserve">III. </t>
    </r>
    <r>
      <rPr>
        <b/>
        <u val="single"/>
        <sz val="9"/>
        <rFont val="Times New Roman"/>
        <family val="1"/>
      </rPr>
      <t>Támogatás</t>
    </r>
    <r>
      <rPr>
        <b/>
        <sz val="9"/>
        <rFont val="Times New Roman"/>
        <family val="1"/>
      </rPr>
      <t xml:space="preserve"> </t>
    </r>
  </si>
  <si>
    <t>II. Intézményi működési bevétel összesen</t>
  </si>
  <si>
    <t xml:space="preserve">III. Támogatás összesen: </t>
  </si>
  <si>
    <t>1. Működési célú támogatásértékű bevétel</t>
  </si>
  <si>
    <t>2. Felhalmozási célú támogatásértékű bevétel</t>
  </si>
  <si>
    <t>2. Felhalmozási célú átvett pénzeszköz az államháztartáson kívülről</t>
  </si>
  <si>
    <t>1. Működési célú átvett pénzeszköz az államháztartáson kívülről</t>
  </si>
  <si>
    <t>1. Előző évi működési célú maradvány átvétele</t>
  </si>
  <si>
    <t>2. Előző évi felhalmozási célú maradvány átvétele</t>
  </si>
  <si>
    <t>VII. Kölcsön összesen:
     (Kapott kölcsönökből és a nyújtott kölcsönök visszatérüléséből származik)</t>
  </si>
  <si>
    <r>
      <t xml:space="preserve">I. </t>
    </r>
    <r>
      <rPr>
        <b/>
        <u val="single"/>
        <sz val="9"/>
        <rFont val="Times New Roman"/>
        <family val="1"/>
      </rPr>
      <t xml:space="preserve">Közhatalmi bevétel </t>
    </r>
  </si>
  <si>
    <t>1. Kölcsön működésre</t>
  </si>
  <si>
    <t>2. Kölcsön felhalmozásra</t>
  </si>
  <si>
    <t>Kiemelt előirányzat megnevezése</t>
  </si>
  <si>
    <t>Működési és a felhalmozási célú támogatásértékű bevétel</t>
  </si>
  <si>
    <t>Működési és felhalmozási célú átvett pénzeszköz</t>
  </si>
  <si>
    <t>Kölcsön</t>
  </si>
  <si>
    <t xml:space="preserve">Polgármesteri Hivatal </t>
  </si>
  <si>
    <t>Költségvetési szerv megnevezése</t>
  </si>
  <si>
    <t xml:space="preserve">Városi Önkormányzat Városgondnoksága és a hozzá tartozó költségvetési szervek összesen: </t>
  </si>
  <si>
    <t>Költségvetési szervek összesen:</t>
  </si>
  <si>
    <t>Költségvetési szervenként 
bevétel összesen</t>
  </si>
  <si>
    <t>Költségvetési szervenként 
bevétel mindösszesen</t>
  </si>
  <si>
    <t>Előző évi pénzmaradvány és tartalék (pénzforgalom nélküli bevétel)</t>
  </si>
  <si>
    <t>M i n d ö s s z s e n:</t>
  </si>
  <si>
    <t>Ö s s z e s e n:</t>
  </si>
  <si>
    <t xml:space="preserve">Közvilágítás  </t>
  </si>
  <si>
    <t>Városi Önkormányzat Városgondnoksága</t>
  </si>
  <si>
    <t xml:space="preserve">M e g n e v e z é s </t>
  </si>
  <si>
    <t>Összesen</t>
  </si>
  <si>
    <t>K i a d á s b ó l</t>
  </si>
  <si>
    <t>Út-híd fenntartás</t>
  </si>
  <si>
    <t xml:space="preserve">                                 </t>
  </si>
  <si>
    <t>K I A D Á S B Ó L</t>
  </si>
  <si>
    <t>Madarász Imre Egyesített Óvoda és Pedagógiai Szakszolgálat</t>
  </si>
  <si>
    <t xml:space="preserve">Kötbér, egyéb kártérítés, bánatpénz </t>
  </si>
  <si>
    <t>Polgárőrség támogatása</t>
  </si>
  <si>
    <t>Polgárvédelem</t>
  </si>
  <si>
    <t>Ifjúságpolitikai feladatok</t>
  </si>
  <si>
    <t>Közművelődési feladatok</t>
  </si>
  <si>
    <t>Megnevezés</t>
  </si>
  <si>
    <r>
      <t xml:space="preserve">IV. </t>
    </r>
    <r>
      <rPr>
        <b/>
        <u val="single"/>
        <sz val="9"/>
        <rFont val="Times New Roman"/>
        <family val="1"/>
      </rPr>
      <t>Felhalmozási és tőke jellegű bevétel</t>
    </r>
  </si>
  <si>
    <t xml:space="preserve">IV. Felhalmozási és tőke jellegű bevétel összesen: </t>
  </si>
  <si>
    <r>
      <t xml:space="preserve">V. </t>
    </r>
    <r>
      <rPr>
        <b/>
        <u val="single"/>
        <sz val="9"/>
        <rFont val="Times New Roman"/>
        <family val="1"/>
      </rPr>
      <t>Működési és a felhalmozási célú támogatásértékű bevétel</t>
    </r>
  </si>
  <si>
    <t xml:space="preserve">V. Működési és a felhalmozási célú támogatásértékű bevétel összesen: </t>
  </si>
  <si>
    <r>
      <t xml:space="preserve">VI. </t>
    </r>
    <r>
      <rPr>
        <b/>
        <u val="single"/>
        <sz val="9"/>
        <rFont val="Times New Roman"/>
        <family val="1"/>
      </rPr>
      <t>Működési és a felhalmozási célú átvett pénzeszköz</t>
    </r>
  </si>
  <si>
    <t xml:space="preserve">VI. Működési és a felhalmozási célú átvett pénzeszköz összesen: </t>
  </si>
  <si>
    <r>
      <t xml:space="preserve">VII. </t>
    </r>
    <r>
      <rPr>
        <b/>
        <u val="single"/>
        <sz val="9"/>
        <rFont val="Times New Roman"/>
        <family val="1"/>
      </rPr>
      <t>Előző év működési és felhalmozási célú maradvány átvétele</t>
    </r>
  </si>
  <si>
    <t>VII. Előző évi működési és felhalmozási célú maradvány átvétele összesen:</t>
  </si>
  <si>
    <t>VIII. Kölcsön összesen:
     (Kapott kölcsönökből és a nyújtott kölcsönök visszatérüléséből származik)</t>
  </si>
  <si>
    <t>VIII. Kölcsön összesen:</t>
  </si>
  <si>
    <r>
      <t xml:space="preserve">IX. </t>
    </r>
    <r>
      <rPr>
        <b/>
        <u val="single"/>
        <sz val="9"/>
        <rFont val="Times New Roman"/>
        <family val="1"/>
      </rPr>
      <t>Finanszírozási bevételek</t>
    </r>
  </si>
  <si>
    <t>IX. Finanszírozási bevételek összesen:</t>
  </si>
  <si>
    <t>Bevételek mindösszesen (I-IX.):</t>
  </si>
  <si>
    <t xml:space="preserve">Önkormányzati bevétel finanaszírozási bevétel nélkül összesen (I.-VIII.): </t>
  </si>
  <si>
    <t>Önkormányzat</t>
  </si>
  <si>
    <t>2013. évi működési bevételei forrásonkénti bontásban</t>
  </si>
  <si>
    <t>Észak-Alföldi Ivóvízminőség Javító Program  beruházáshoz saját forrás biztosítására</t>
  </si>
  <si>
    <t xml:space="preserve">Karcag Városi Önkormányzat 2013. évi költségvetés kiadási főösszegén belül az önkormányzat kiadásai feladatonként, 
előirányzat csoportokként és kiemelt előirányzatonkénti bontásban </t>
  </si>
  <si>
    <t>Győrffy István Nagykun Múzeum</t>
  </si>
  <si>
    <t>II. Működési bevétel</t>
  </si>
  <si>
    <t>Karcag Városi Önkormányzat 2013. évi költségvetési kiadás főösszege előirányzat-csoportonként és kiemelt előirányzatonként</t>
  </si>
  <si>
    <t>Karcag Városi Önkormányzat 2013. évi költségvetés bevételi főösszege 
kiemelt előirányzatonkénti bontásban</t>
  </si>
  <si>
    <t>Karcag Városi Önkormányzat 2013. évi költségvetés bevételi főösszegén belül 
az önkormányzat bevétele kiemelt előirányzatonkénti bontásban</t>
  </si>
  <si>
    <t>Karcag Városi Önkormányzat 2013. évi költségvetési bevételi főösszegén belül 
a költségvetési szervek bevételei kiemelt előirányzatonkénti bontásban</t>
  </si>
  <si>
    <t>Karcag Városi Önkormányzat 2013. évi költségvetési kiadás főösszegén belül a címenkénti kiadás, előirányzat-csoportokként és kiemelt előirányzatonkénti bontásban</t>
  </si>
  <si>
    <t>Karcag Városi Önkormányzat Polgármesteri Hivatala 2013. évi kiadásai feladatonként,
 előirányzat-csoportokként és kiemelt előirányzatonkénti bontásban</t>
  </si>
  <si>
    <t>2012.
dec.31-én fennálló
állomány</t>
  </si>
  <si>
    <t>Karcag Városi Önkormányzat 2013. évben fennálló kötelezettségei lejárat, hitelezők és eszközök szerinti bontásban 
(járulékok és inflációkövetés nélkül)</t>
  </si>
  <si>
    <t>Karcag Városi Önkormányzat és Polgármesteri Hivatala</t>
  </si>
  <si>
    <t>Rágcsálóírtás</t>
  </si>
  <si>
    <t>Csatlakozás a "Parlagfűmentesítési Alaphoz"</t>
  </si>
  <si>
    <t>Parlagfű mentesítési pályázat önerő</t>
  </si>
  <si>
    <t xml:space="preserve">        1.2.1. Gépjárműadó (100%)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</si>
  <si>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</si>
  <si>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</si>
  <si>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</si>
  <si>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</si>
  <si>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2013. évben </t>
  </si>
  <si>
    <t>5. Kezességvállalás (HUF)</t>
  </si>
  <si>
    <t>3. 2012. december 31-én fennálló folyószámlahitel átstrukturálása hosszú lejáratú működési hitellé (HUF)</t>
  </si>
  <si>
    <t>** 2012. december 31-én érvényes MNB középárfolyam szerint (241,06 HUF/CHF; 291,29 HUF/EUR)</t>
  </si>
  <si>
    <t xml:space="preserve">Nagykunsági Víz és Csatornamű Kft. részére a karcagi Városi Gyógyvizű Termálfürdő fejlesztésére az ÉAOP-2.1.1/A-2f-2009-0007 pályázatban nem finanszírozott, de a fejlesztéshez szorosan kapcsolódó beruházások és üzemeltetési támogatás </t>
  </si>
  <si>
    <t>Adatok 1000 Ft-ban</t>
  </si>
  <si>
    <t>Felhalmozási kiadás</t>
  </si>
  <si>
    <t>Ellátottak juttatása</t>
  </si>
  <si>
    <t>Beruházási kiadás</t>
  </si>
  <si>
    <t>Összesen:</t>
  </si>
  <si>
    <t>Kiemelt munkavégzésért  járó kereset kiegészítés</t>
  </si>
  <si>
    <t>Jubileumi jutalom</t>
  </si>
  <si>
    <t>Szinfónikus Zenekar</t>
  </si>
  <si>
    <t>Városi Vegyeskar</t>
  </si>
  <si>
    <t>Felújítás és felhalmozási kiadás</t>
  </si>
  <si>
    <t>Városi Önkormányzat Városgondnoksága
lizing díj (MTZ mezőgazdasági vontató)</t>
  </si>
  <si>
    <t>Karcag Városi Önkormányzat irányítása alá tartozó költségvetési szervek (címek)</t>
  </si>
  <si>
    <t>Álláshely</t>
  </si>
  <si>
    <t xml:space="preserve">Álláshelyből </t>
  </si>
  <si>
    <t>(fő)</t>
  </si>
  <si>
    <t>Teljes</t>
  </si>
  <si>
    <t>Rész-</t>
  </si>
  <si>
    <t xml:space="preserve">összesen </t>
  </si>
  <si>
    <t>munkaidős</t>
  </si>
  <si>
    <t xml:space="preserve">munkaidős </t>
  </si>
  <si>
    <t xml:space="preserve">Eredeti előirányzat </t>
  </si>
  <si>
    <t xml:space="preserve">Adatok 1.000.-Ft-ban </t>
  </si>
  <si>
    <t>Eredeti 
előirányzat</t>
  </si>
  <si>
    <t>Céltartalék</t>
  </si>
  <si>
    <t xml:space="preserve">   Működésre</t>
  </si>
  <si>
    <t>Általános tartalék</t>
  </si>
  <si>
    <t xml:space="preserve">Ö s s z e s e n : </t>
  </si>
  <si>
    <t>mérlegszerű kimutatása</t>
  </si>
  <si>
    <t>Adatok: 1.000.-Ft-ban</t>
  </si>
  <si>
    <t>Kiadás</t>
  </si>
  <si>
    <t>Közhatalmi bevétel</t>
  </si>
  <si>
    <t>Önkormányzat sajátos működési bevételei</t>
  </si>
  <si>
    <t>- Helyi adók</t>
  </si>
  <si>
    <t>- Átengedett központi adók</t>
  </si>
  <si>
    <t xml:space="preserve">  - Gépjármű adó</t>
  </si>
  <si>
    <t xml:space="preserve">      - Termőföld bérbeadásából számrazó SZJA</t>
  </si>
  <si>
    <t xml:space="preserve">  - Bírságok, pótlékok, egyéb sajátos bevételek</t>
  </si>
  <si>
    <t>Intézményi működési bevétel</t>
  </si>
  <si>
    <t>Önkormányzat költségvetési támogatása</t>
  </si>
  <si>
    <t>- Központosított előirányzatok</t>
  </si>
  <si>
    <t xml:space="preserve">Támogatás értékű működési bevétel </t>
  </si>
  <si>
    <t>Műkodési célú pénzeszköz átvétel államháztáson kívülről</t>
  </si>
  <si>
    <t>Pénzforgalom nélküli bevétel</t>
  </si>
  <si>
    <t>Működési célú hitel felvétel(Folyószámla hitel)</t>
  </si>
  <si>
    <t xml:space="preserve">Dologi kiadások (kamat és értékesített  tárgyi eszközök ÁFA-ja nélkül) </t>
  </si>
  <si>
    <t>Társadalom-, szociális és egyéb juttatás</t>
  </si>
  <si>
    <t>Működési célú kötvény beváltás</t>
  </si>
  <si>
    <t>Működési kölcsön megtérülés és kölcsön működésre</t>
  </si>
  <si>
    <t>Folyószámla hitel, munkabér hitel és kötvény kamata és árfolyam veszteség</t>
  </si>
  <si>
    <t>Tartalékok</t>
  </si>
  <si>
    <t>Működés összesen</t>
  </si>
  <si>
    <t>II. Felhalmozás</t>
  </si>
  <si>
    <t>Tárgyi eszközök, immateriális javak értékesítése</t>
  </si>
  <si>
    <t>Önkormányzatok sajátos felh. és tőkebevételei</t>
  </si>
  <si>
    <t>Költségvetési támogatás fejlesztési célra</t>
  </si>
  <si>
    <t>Pénzügyi befektetések bevételei</t>
  </si>
  <si>
    <t xml:space="preserve">Kamat bevétel </t>
  </si>
  <si>
    <t>Helyi adó bevételből</t>
  </si>
  <si>
    <t>Támogatásértékű felhalmozási bevétel</t>
  </si>
  <si>
    <t xml:space="preserve">Felhalmozási célú pénzeszköz átvétel államháztartáson kivülről  </t>
  </si>
  <si>
    <t>Fejlesztési célú hitel felvétel</t>
  </si>
  <si>
    <t xml:space="preserve">Bérleti díj bevétel </t>
  </si>
  <si>
    <t>Tárgyi eszköz értékesítés befizetendő ÁFA-ja (Dologi kiadásból)</t>
  </si>
  <si>
    <t>Támogatásértékű felhalmozási célú pénzeszköz átadás</t>
  </si>
  <si>
    <t>Felhalmozás célú péneszköz átadás államháztartáson kivülre</t>
  </si>
  <si>
    <t>Befektetési célú pénzszköz vásárlása</t>
  </si>
  <si>
    <t>Fejlesztési célra támogatási kölcsönök nyújtása, visszatérülése</t>
  </si>
  <si>
    <t>Fejlesztési célú hitel törlesztés</t>
  </si>
  <si>
    <t>Fejlesztési célú kötvénybeváltás</t>
  </si>
  <si>
    <t>Fejlesztési célú hitel és kötvény kamata</t>
  </si>
  <si>
    <t>Felhalmozás összesen:</t>
  </si>
  <si>
    <t>Mindösszesen:</t>
  </si>
  <si>
    <r>
      <t xml:space="preserve">I. </t>
    </r>
    <r>
      <rPr>
        <b/>
        <u val="single"/>
        <sz val="11"/>
        <color indexed="8"/>
        <rFont val="Times New Roman"/>
        <family val="1"/>
      </rPr>
      <t>Működés</t>
    </r>
  </si>
  <si>
    <t>Adatok: 1000.-Ft-ban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</si>
  <si>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</si>
  <si>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</si>
  <si>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</si>
  <si>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</si>
  <si>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</si>
  <si>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</si>
  <si>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</si>
  <si>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</si>
  <si>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</si>
  <si>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</si>
  <si>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</si>
  <si>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</si>
  <si>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</si>
  <si>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1. Közhatalmi bevétel</t>
  </si>
  <si>
    <t xml:space="preserve">2. Intézményi működési bevétel </t>
  </si>
  <si>
    <t>3. Támogatások</t>
  </si>
  <si>
    <t>4. Felhalmozási és tőke jellegű bevételek</t>
  </si>
  <si>
    <t>5. Támogatásértékű működési bevétel</t>
  </si>
  <si>
    <t>6. Támogatásértékű felhalmozási bevétel</t>
  </si>
  <si>
    <t>7. Működési célú pénzeszköz államháztartáson kivülről</t>
  </si>
  <si>
    <t>8. Felhalmozási célú pénzeszköz államháztartáson kivülről</t>
  </si>
  <si>
    <t>9. Kölcsön visszatérülés működésre</t>
  </si>
  <si>
    <t>10. Kölcsön visszatérülése felhalmozásra</t>
  </si>
  <si>
    <t>7. Hitelek</t>
  </si>
  <si>
    <t>9. Pénzforgalom nélküli bevétel</t>
  </si>
  <si>
    <t>10. Bevételek összesen (1.-9.):</t>
  </si>
  <si>
    <t>Kiadások</t>
  </si>
  <si>
    <t>11. Személyi juttatás</t>
  </si>
  <si>
    <t>12. Munkaadót terhelő kötelezettségek</t>
  </si>
  <si>
    <t>13. Dologi kiadások</t>
  </si>
  <si>
    <t>14. Támogatás értékű működési kiadás</t>
  </si>
  <si>
    <t xml:space="preserve">15.Támogatásértékű felhalmozási kiadás </t>
  </si>
  <si>
    <t xml:space="preserve">16.Működési célú pénzeszköz átadás államháztartáson kivülre </t>
  </si>
  <si>
    <t>17. Társadalom-, szociálpolitikai és egyéb juttatások</t>
  </si>
  <si>
    <t>18. Ellátottak juttatásai</t>
  </si>
  <si>
    <t>19. Adósságszolgálat (kamattal)</t>
  </si>
  <si>
    <t>20. Felújítási kiadások</t>
  </si>
  <si>
    <t>21. Beruházási kiadások</t>
  </si>
  <si>
    <t xml:space="preserve">22. Felhalmozási célúpénzeszköz átadás államháztartáson kivülre </t>
  </si>
  <si>
    <t>23. Befektetési célú részvények vásárlására</t>
  </si>
  <si>
    <t>24.Kölcsönök működésre</t>
  </si>
  <si>
    <t>25. Kölcsönök felhalmozásra</t>
  </si>
  <si>
    <t>21. Tartalék felhasználása</t>
  </si>
  <si>
    <t>22. Kiadások összesen (11.-21.):</t>
  </si>
  <si>
    <t>23. Egyenleg (havi záró pénzállomány)</t>
  </si>
  <si>
    <t xml:space="preserve">      (10. és 22. különbsége) 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</si>
  <si>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</si>
  <si>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</si>
  <si>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</si>
  <si>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</si>
  <si>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</si>
  <si>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</si>
  <si>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(ezer Ft)</t>
  </si>
  <si>
    <t>Adómentesség</t>
  </si>
  <si>
    <t>Ö S S Z E S E N :</t>
  </si>
  <si>
    <t xml:space="preserve"> Adatok 1.000.-Ft-ban</t>
  </si>
  <si>
    <t>Megnevezés
(pályázati cél és pályázati program)</t>
  </si>
  <si>
    <t>B e v é t e l</t>
  </si>
  <si>
    <t xml:space="preserve">K i a d á s </t>
  </si>
  <si>
    <t>Bevételből</t>
  </si>
  <si>
    <t>Kiadásból</t>
  </si>
  <si>
    <t>Központosított állami támogatás</t>
  </si>
  <si>
    <t>Támogatásértékű működési bevétel</t>
  </si>
  <si>
    <t>Irányitó szerv támogatása</t>
  </si>
  <si>
    <t>Felújítás kiadás</t>
  </si>
  <si>
    <t>Rendszeres szociális segély a Szoc.tv.37 § (1) bek.a., pontja alapján egészségkárosodott személynek minősülők részére</t>
  </si>
  <si>
    <t>Rendszeres szociális segély a Szoc.tv.35 § (1) bek.b., pontja alapján folyósított foglalkoztatást helyettesítő támogatás</t>
  </si>
  <si>
    <t>Normatív ápolási díj a Szoc.tv. 41 § (1) bekezdése alapján (december havi)</t>
  </si>
  <si>
    <t>Fokozott ápolási díj a Szoc.tv. 43/A § (4) bekezdésben foglaltak alapján (december havi)</t>
  </si>
  <si>
    <t>Szakértői vélemény a Szoc.tv.43/A (4) bekezdés alapján (december havi)</t>
  </si>
  <si>
    <t>Időskorúak járadéka a Szoc.tv. 32/B § alapján (december havi)</t>
  </si>
  <si>
    <t>Normatív lakásfenntartási támogatás a Szoc.tv.38 § (2) bekezdése alapján</t>
  </si>
  <si>
    <t>340/2012.(XII.20..)"kt"sz.határozat alapján a Karcag Város helyi autóbusz-közlekedési közszolgáltatás 2013. évi támogatása</t>
  </si>
  <si>
    <t>235/2012.(IX.27.)"kt"sz.határozat alapján az iskola egészségügyi feladatok ellátására
(4 017 fő) az OEP finanszírozás 70,-Ft/ellátott fő/hó összegre történő kiegészítésére</t>
  </si>
  <si>
    <t>Epítési és településfejlesztési feladatok</t>
  </si>
  <si>
    <t>Rendkívüli szociális támogatás a Szoc.tv. 45 § - 49 § alapján</t>
  </si>
  <si>
    <t>Rendkivüli gyermekvédelmi támogatás a Gyvt.tv. 21 § alapján</t>
  </si>
  <si>
    <t>272/2012.(XI.15.)"kt."sz határozat alapján az "Alföld Szíve" Térségi Turisztikai Egyesület által benyújtandó "Helyi és térségi turisztikai desztinációs menetzsment szervezetek és turisztikai klaszterek létrehozása és fejlesztése" pályázathoz hozzájárulás</t>
  </si>
  <si>
    <t>Világitótest felállítása az Akácos utca végén</t>
  </si>
  <si>
    <t xml:space="preserve">Ebből:   - tőketörlesztés (Fejlesztési hitel, működési hitel és Kötvény visszafizetés)                    </t>
  </si>
  <si>
    <t>Madarász Imre Egyesített Óvoda Kuthen utcai óvoda épületének felújítása, korszerűsítése (Saját forrás 5 %)</t>
  </si>
  <si>
    <t>335/2012.(XII.13.)"kt"sz. határozat a Karcag Városi Gyógyvízű Termálfürdő fejlesztésére irányuló,  ÉAOP-2.1.1/A-2f-2009-0007 azonosító számú pályázat megvalósításához várhatóan szükséges további tagi kölcsön biztosításáról</t>
  </si>
  <si>
    <t>2007. évben kibocsátott svájci frank alapú kötvény átstrukturálás költségeire</t>
  </si>
  <si>
    <t>Folyószámlavezetés és adósságmegújító hitel közbeszerzési eljárás lebonyolítására</t>
  </si>
  <si>
    <t>Központi költségvetés részére visszafizetési kötelezettség  a 2011. évi létszámleépítés állami hozzájárulási (tőke) és kamat összeg az önrevizió alapján</t>
  </si>
  <si>
    <t>Lakossági szennyvíz bekötés</t>
  </si>
  <si>
    <r>
      <t>Karcag Városi Önkormányzat 2013. évi költségvetési főösszegén belül 
a tartalék összege feladatonkénti bontásban</t>
    </r>
    <r>
      <rPr>
        <i/>
        <sz val="12"/>
        <rFont val="Times New Roman"/>
        <family val="1"/>
      </rPr>
      <t xml:space="preserve">
</t>
    </r>
  </si>
  <si>
    <t xml:space="preserve">Karcag Városi Önkormányzat 2013. évi működési és felhalmozási bevételeinek és kiadásainak </t>
  </si>
  <si>
    <t>Törlesztő részlet évenként</t>
  </si>
  <si>
    <t>A Raiffeisen Bank Zrt. számlavezetőnél 2012. december 31-én fennálló folyószámla hitel</t>
  </si>
  <si>
    <t>4.Pénzügyi lízing kötelezettség (EUR)</t>
  </si>
  <si>
    <t>Budapest Lízing Zrt.</t>
  </si>
  <si>
    <t>4. Pénzügyi lízing kötelezettség (EUR) összesen:</t>
  </si>
  <si>
    <t>Folyószámla hitel várható átstrukturálása (HUF) (3):</t>
  </si>
  <si>
    <t xml:space="preserve"> Hitelek (HUF) és devizaalapú (CHF) kötvény kibocsátás összesen (1+2):</t>
  </si>
  <si>
    <t xml:space="preserve"> Hitelek (HUF) és devizaalapú (CHF) kötvény kibocsátás összesen (1+3):</t>
  </si>
  <si>
    <t>Karcag Városi Önkormányzat 2013. évi előirányzat-felhasználási ütemterve</t>
  </si>
  <si>
    <t>Karcag Város Önkormányzat 2013. évi közvetett támogatásai jogcímenkénti bontásban</t>
  </si>
  <si>
    <t>Az Önkormányzat EU alapból is finanszírozott 2013. évi működési és felhalmozási jellegű fejlesztéseinek bevételei és kiadásai feladatonkénti bontásban</t>
  </si>
  <si>
    <t>2012. évi pénzmaradvány és tartalék</t>
  </si>
  <si>
    <t>Észak-Alföldi Ivóvízminőség Javító Program beruházáshoz saját forrás biztosítására</t>
  </si>
  <si>
    <t xml:space="preserve">    1.1.1.1. Állandó iparűzési adó</t>
  </si>
  <si>
    <t xml:space="preserve">    1.1.1.2. Ideiglenes iparűzési adó</t>
  </si>
  <si>
    <r>
      <t xml:space="preserve">I. </t>
    </r>
    <r>
      <rPr>
        <b/>
        <u val="single"/>
        <sz val="10"/>
        <rFont val="Times New Roman"/>
        <family val="1"/>
      </rPr>
      <t xml:space="preserve">Közhatalmi bevétel </t>
    </r>
  </si>
  <si>
    <t xml:space="preserve">1.   Önkormányzatok sajátos működési bevételei </t>
  </si>
  <si>
    <r>
      <t xml:space="preserve">III. </t>
    </r>
    <r>
      <rPr>
        <b/>
        <u val="single"/>
        <sz val="10"/>
        <rFont val="Times New Roman"/>
        <family val="1"/>
      </rPr>
      <t>Támogatás</t>
    </r>
    <r>
      <rPr>
        <b/>
        <sz val="10"/>
        <rFont val="Times New Roman"/>
        <family val="1"/>
      </rPr>
      <t xml:space="preserve"> </t>
    </r>
  </si>
  <si>
    <r>
      <t xml:space="preserve">IV. </t>
    </r>
    <r>
      <rPr>
        <b/>
        <u val="single"/>
        <sz val="10"/>
        <rFont val="Times New Roman"/>
        <family val="1"/>
      </rPr>
      <t>Felhalmozási és tőke jellegű bevétel</t>
    </r>
  </si>
  <si>
    <r>
      <t xml:space="preserve">V. </t>
    </r>
    <r>
      <rPr>
        <b/>
        <u val="single"/>
        <sz val="10"/>
        <rFont val="Times New Roman"/>
        <family val="1"/>
      </rPr>
      <t>Működési és a felhalmozási célú támogatásértékű bevétel</t>
    </r>
  </si>
  <si>
    <r>
      <t xml:space="preserve">VI. </t>
    </r>
    <r>
      <rPr>
        <b/>
        <u val="single"/>
        <sz val="10"/>
        <rFont val="Times New Roman"/>
        <family val="1"/>
      </rPr>
      <t>Működési és a felhalmozási célú átvett pénzeszköz</t>
    </r>
  </si>
  <si>
    <r>
      <t xml:space="preserve">VII. </t>
    </r>
    <r>
      <rPr>
        <b/>
        <u val="single"/>
        <sz val="10"/>
        <rFont val="Times New Roman"/>
        <family val="1"/>
      </rPr>
      <t>Előző év működési és felhalmozási célú maradvány átvétele</t>
    </r>
  </si>
  <si>
    <r>
      <t xml:space="preserve">IX. </t>
    </r>
    <r>
      <rPr>
        <b/>
        <u val="single"/>
        <sz val="10"/>
        <rFont val="Times New Roman"/>
        <family val="1"/>
      </rPr>
      <t>Finanszírozási bevételek</t>
    </r>
  </si>
  <si>
    <t xml:space="preserve">    1.1.1. Iparűzési adó</t>
  </si>
  <si>
    <t>Pályázati alp, tervezési és értékbecslés költségek</t>
  </si>
  <si>
    <t>Gyöffy István Nagykun Múzeum</t>
  </si>
  <si>
    <t xml:space="preserve"> 2013. évi álláshelye (létszámkerete)</t>
  </si>
  <si>
    <t>3. Karcag Városi Önkormányzat</t>
  </si>
  <si>
    <t>A költségvetési szervek (címek) részére 2013. évre jóváhagyott költségvetési kereten belül a feladattal kötött feladatonkénti kiadás, 
előirányzat-csoportokként  és kiemelt előirányzatonkénti bontásban</t>
  </si>
  <si>
    <t>Madarász Imre Egyesített Óvoda</t>
  </si>
  <si>
    <t>Jász-Nagykun-Szolnok Megyei Kádas György Óvoda, Általános Iskola Szakiskola, Egységes Gyógypedagógiai Módszertani Intézmény, Diákotthon és Gyermekotthon Tagintézmény (élelmezés várható kiadása)</t>
  </si>
  <si>
    <t>Hírmondó bevétele:
    ebből: "Kátai Program" bevétele  5 263 ezer Ft
               Hirdetés bevétele                606 ezer Ft</t>
  </si>
  <si>
    <t xml:space="preserve">    1.    Az Önkormányzat működésének általános támogatása összesen</t>
  </si>
  <si>
    <t xml:space="preserve">    2.    Az önkormányzat köznevelési és gyermekétkeztetési feladatainak 
           támogatása</t>
  </si>
  <si>
    <t xml:space="preserve">    3.    Az Önkormányzat szociális és gyermekjóléti feladatainak támogatása 
           összesen</t>
  </si>
  <si>
    <t xml:space="preserve">    4.    Könyvtár és közművelődési feladatok támogatása összesen</t>
  </si>
  <si>
    <t xml:space="preserve">    5.    Az Önkormányzat muzeális intézményi feladatainak támogatása</t>
  </si>
  <si>
    <t>6.    Központosított előirányzatok</t>
  </si>
  <si>
    <t xml:space="preserve">        7.    Normatív kötött felhasználású támogatások</t>
  </si>
  <si>
    <t>·   Üdülőhelyi feladatok támogatása</t>
  </si>
  <si>
    <t xml:space="preserve">       1.1. Önkormányzat 2012. évi pénzmaradványa és tartaléka</t>
  </si>
  <si>
    <t xml:space="preserve">                                    - felhalmozási célra                                                                                         </t>
  </si>
  <si>
    <t xml:space="preserve">             1.1.1. Egyéb feladattal kötött pénzmaradvány és 
                       tartalék</t>
  </si>
  <si>
    <t>Köznevelési intézmények működtetésére fizetendő hozzájárulás</t>
  </si>
  <si>
    <t>235/2012.(IX.27.)"kt"sz.határozat alapján az iskola egészségügyi feladatok ellátás
2012. évi támogatása (2012. évi pénzmaradványból)</t>
  </si>
  <si>
    <t>Karcagi Sportegyesület 2012. évi támogatása (2012. évi pénzmaradványból)</t>
  </si>
  <si>
    <t>Gazdakör részére 2012. évben megitélt támogatás (2012. évi pénzmaradványból)</t>
  </si>
  <si>
    <t>2012. évben megrendelt közvilágítási  Kertész J. u. 2 sz. alatti kandeláber áthelyezése és légvezetékes közvilágitási lámpatestek felszerelése (2012. évi pénzmaradványból)</t>
  </si>
  <si>
    <t>Karácsonyi diszkivilágítás és Széchényi sgt. 45. sz. alatti lakások áram bekötése megállapodás szerint (2012. évi pénzmaradványból.)</t>
  </si>
  <si>
    <t>Laktanya telekhatárán kerítés és bekötő út építés, valamint kerítés bontás szerződés alapján (2012. évi pénzmaradványból.)</t>
  </si>
  <si>
    <t xml:space="preserve"> a helyi iparűzési adóról szóló Karcag Város Önkormányzat Képviselő Testületének 37/2009.(XII.18.) önkormányzati rendelete 3. §-a alapján </t>
  </si>
  <si>
    <t>Személygépkocsi vásárlás (2012. évi pénzmaradványból.)</t>
  </si>
  <si>
    <t>Városi Sportcsarnok leválasztása szerződés szerinti összeg II. részlete (2012. évi pénzmaradványból.)</t>
  </si>
  <si>
    <t>Liget Úti Sporttelep öltöző felújítására a 76/2012.(III.29.)"kt"sz. határozat alapján önerő és pályázati pénz (2012. évi pénzmaradványból.)</t>
  </si>
  <si>
    <t>·   Lakott külterülettel kapcsolatos feladatok támogatása</t>
  </si>
  <si>
    <t>·   Karcag-Kenderes Ivóvízminőség-javító Projekt saját forrás 
    kiegészítésére (felhalmozásra)</t>
  </si>
  <si>
    <t>Költségvetési szervek kiadása</t>
  </si>
  <si>
    <t>Kötelező feladat</t>
  </si>
  <si>
    <t>Önként vállalt feladat</t>
  </si>
  <si>
    <t>Költségvetési szervek kiadásai összesen</t>
  </si>
  <si>
    <t>Önkormányzat kiadása költségvetési szervek támogatása nélkül összesen:</t>
  </si>
  <si>
    <t>Madarász Imre Egyesített Óvoda összesen:</t>
  </si>
  <si>
    <t>Déryné Kulturális,Turisztikai,Sport Központ és Könyvtár összesen:</t>
  </si>
  <si>
    <t>Városi Önkormányzat Városgondnoksága összesen:</t>
  </si>
  <si>
    <t>Városi Önkormányzat Városgondnoksága élelmezési kiadás Karcagi Általános Iskolai Központ (kötelező feladat)</t>
  </si>
  <si>
    <t>Városi Önkormányzat Városgondnoksága élelmezési kiadás Varró István Szakiskola, Szakközépiskola, Általános Iskola és Kollégium (kötelező feladat)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</si>
  <si>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</si>
  <si>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</si>
  <si>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</si>
  <si>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Polgármesteri Hivatal összesen: </t>
  </si>
  <si>
    <t>Költségvetési szervek kötelező feladatai összesen:</t>
  </si>
  <si>
    <t>Költségvetési szervek önként vállalt feladatai összesen:</t>
  </si>
  <si>
    <t>Kötlező feladat</t>
  </si>
  <si>
    <t>Egyéb feladatra</t>
  </si>
  <si>
    <t>Feladat változásból adódó többlet feladatra</t>
  </si>
  <si>
    <t>Déryné Kulturális, Turisztikai, Sport Központ és Könyvtár összesen:</t>
  </si>
  <si>
    <t>Városi Önkormányzat Városgondnokság költségvetésében lévő élelmezési kiadás</t>
  </si>
  <si>
    <t>Városi Önkormányzat Városgondnokság költségvetésében lévő élelmezési kiadás összesen:</t>
  </si>
  <si>
    <t>Sportcsarnok küzdőterének férelválasztó függönyeinek javítására</t>
  </si>
  <si>
    <t>A műfüves pálya töltésére</t>
  </si>
  <si>
    <t>Kötelező feladat összesen:</t>
  </si>
  <si>
    <t>Önként vállalt feladatok összesen:</t>
  </si>
  <si>
    <t xml:space="preserve"> </t>
  </si>
  <si>
    <t>Kötelező feladatok összesen:</t>
  </si>
  <si>
    <t>Hatósági, engedélyezési feladatok (Kötelező feladat)</t>
  </si>
  <si>
    <t>Városháza költségeinek továbbszámlázása (Kötelező feladat)</t>
  </si>
  <si>
    <t>- Önkormányzat működésének támogatása</t>
  </si>
  <si>
    <t>- kötött felhasználású támogatások</t>
  </si>
  <si>
    <t xml:space="preserve">Bérleti díj </t>
  </si>
  <si>
    <t xml:space="preserve">Részmunka-idős
napi munka ideje
(óra)
</t>
  </si>
  <si>
    <t>4 és 6</t>
  </si>
  <si>
    <t>2/2</t>
  </si>
  <si>
    <t>Rendszeres szociális segély a Szoc.tv.37 § (1) bek.b., pontja alapján rá irányadó nyugdíj korhatárt öt éven belül betöltők részére</t>
  </si>
  <si>
    <t xml:space="preserve"> 1/2013.(I.31.) önkormányzati rendelethez</t>
  </si>
  <si>
    <t>3. sz. melléklet Karcag Város Önkormányzata Képviselő-testületének 1/2013.(I.31.) önkormányzati rendelethez</t>
  </si>
  <si>
    <t>4. sz. melléklet Karcag Város Önkormányzata Képviselő-testületének 1/2013.(I.31.) önkormányzati rendelethez</t>
  </si>
  <si>
    <t>5. sz. melléklet Karcag Város Önkormányzata Képviselő-testületének 1/2013.(I.31.) önkormányzati rendelethez</t>
  </si>
  <si>
    <t>6. sz. melléklet Karcag Város Önkormányzata Képviselő-testületének 1/2013.(I.31.) önkormányzati rendelethez</t>
  </si>
  <si>
    <t>7. sz. melléklet Karcag Város Önkormányzata Képviselő-testületének 1/2013.(I.31.) önkormányzati rendelethez</t>
  </si>
  <si>
    <t>1. sz. melléklet Karcag Város Önkormányzata Képviselő-testületének 1/2013.(I.31.) önkormányzati rendelethez</t>
  </si>
  <si>
    <t>1.1. sz. melléklet Karcag Város Önkormányzata Képviselő-testületének 1/2013.(I.31.) önkormányzati rendelethez</t>
  </si>
  <si>
    <t>1.2. sz. melléklet  Karcag Város Önkormányzata Képviselő-testületének 1/2013.(I.31.) önkormányzati rendelethez</t>
  </si>
  <si>
    <t>1.3. sz. melléklet  Karcag Város Önkormányzata Képviselő-testületének 1/2013.(I.31.) önkormányzati rendelethez</t>
  </si>
  <si>
    <t>2.  sz. melléklet Karcag Város Önkormányzata Képviselő-testületének 1/2013.(I.31.) önkormányzati rendelethez</t>
  </si>
  <si>
    <t>2.1.  sz. melléklet Karcag Város Önkormányzata Képviselő-testületének 1/2013.(I.31.) önkormányzati rendelethez</t>
  </si>
  <si>
    <t>2.1.1. sz. melléklet Karcag Város Önkormányzata Képviselő-testületének 1/2013.(I.31.) önkormányzati rendelethez</t>
  </si>
  <si>
    <r>
      <t xml:space="preserve">             </t>
    </r>
    <r>
      <rPr>
        <i/>
        <u val="single"/>
        <sz val="10"/>
        <rFont val="Times New Roman"/>
        <family val="1"/>
      </rPr>
      <t>2.1.2. sz. melléklet Karcag Város Önkormányzata Képviselő-testületének 1/2013.(I.31.) önkormányzati rendelethez</t>
    </r>
  </si>
  <si>
    <t>2.1.3.  sz. melléklet Karcag Város Önkormányzata Képviselő-testületének 1/2013.(I.31.) önkormányzati rendelethez</t>
  </si>
  <si>
    <t>2.2.sz. melléklet Karcag Város Önkormányzata Képviselő-testületének 1/2013.(I.31.) önkormányzati rendelethez</t>
  </si>
  <si>
    <t>2.3. sz. melléklet Karcag Város Önkormányzata Képviselő-testületének 1/2013.(I.31.) önkormányzati rendelethez</t>
  </si>
  <si>
    <t xml:space="preserve">A 2013. január 31-ei nyílt jegyzőkönyv 1. sz. mellléklete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</si>
</sst>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[$€-2]\ #\ ##,000_);[Red]\([$€-2]\ #\ ##,000\)"/>
    <numFmt numFmtId="169" formatCode="#,##0_ ;\-#,##0\ "/>
  </numFmts>
  <fonts count="7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9"/>
      <name val="Times New Roman"/>
      <family val="1"/>
    </font>
    <font>
      <sz val="9"/>
      <name val="Arial"/>
      <family val="2"/>
    </font>
    <font>
      <b/>
      <i/>
      <sz val="5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u val="single"/>
      <sz val="10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sz val="10.5"/>
      <name val="Times New Roman"/>
      <family val="1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u val="single"/>
      <sz val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17" borderId="7" applyNumberFormat="0" applyFon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3" fillId="4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</cellStyleXfs>
  <cellXfs count="7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 horizontal="right" indent="15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19" fillId="0" borderId="12" xfId="0" applyFont="1" applyBorder="1" applyAlignment="1">
      <alignment horizontal="right" wrapText="1"/>
    </xf>
    <xf numFmtId="0" fontId="19" fillId="0" borderId="11" xfId="0" applyFont="1" applyBorder="1" applyAlignment="1">
      <alignment horizontal="right" wrapText="1"/>
    </xf>
    <xf numFmtId="167" fontId="0" fillId="0" borderId="0" xfId="0" applyNumberFormat="1" applyAlignment="1">
      <alignment/>
    </xf>
    <xf numFmtId="167" fontId="15" fillId="0" borderId="12" xfId="0" applyNumberFormat="1" applyFont="1" applyBorder="1" applyAlignment="1">
      <alignment horizontal="right" vertical="top" wrapText="1"/>
    </xf>
    <xf numFmtId="167" fontId="20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7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Border="1" applyAlignment="1">
      <alignment horizontal="right" wrapText="1"/>
    </xf>
    <xf numFmtId="0" fontId="19" fillId="0" borderId="13" xfId="0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167" fontId="15" fillId="0" borderId="18" xfId="0" applyNumberFormat="1" applyFont="1" applyBorder="1" applyAlignment="1">
      <alignment horizontal="right" vertical="center" wrapText="1" indent="1"/>
    </xf>
    <xf numFmtId="3" fontId="4" fillId="0" borderId="12" xfId="0" applyNumberFormat="1" applyFont="1" applyBorder="1" applyAlignment="1">
      <alignment horizontal="center" vertical="center" wrapText="1"/>
    </xf>
    <xf numFmtId="167" fontId="4" fillId="0" borderId="0" xfId="0" applyNumberFormat="1" applyFont="1" applyAlignment="1">
      <alignment horizontal="right"/>
    </xf>
    <xf numFmtId="0" fontId="8" fillId="0" borderId="19" xfId="0" applyFont="1" applyBorder="1" applyAlignment="1">
      <alignment vertical="top" wrapText="1"/>
    </xf>
    <xf numFmtId="167" fontId="15" fillId="0" borderId="20" xfId="0" applyNumberFormat="1" applyFont="1" applyBorder="1" applyAlignment="1">
      <alignment horizontal="right" vertical="center" wrapText="1" indent="1"/>
    </xf>
    <xf numFmtId="167" fontId="15" fillId="0" borderId="21" xfId="0" applyNumberFormat="1" applyFont="1" applyBorder="1" applyAlignment="1">
      <alignment horizontal="right" vertical="center" wrapText="1" indent="1"/>
    </xf>
    <xf numFmtId="167" fontId="18" fillId="0" borderId="22" xfId="0" applyNumberFormat="1" applyFont="1" applyBorder="1" applyAlignment="1">
      <alignment horizontal="right" vertical="center" wrapText="1" indent="1"/>
    </xf>
    <xf numFmtId="167" fontId="18" fillId="0" borderId="20" xfId="0" applyNumberFormat="1" applyFont="1" applyBorder="1" applyAlignment="1">
      <alignment horizontal="right" vertical="center" wrapText="1" indent="1"/>
    </xf>
    <xf numFmtId="167" fontId="18" fillId="0" borderId="23" xfId="0" applyNumberFormat="1" applyFont="1" applyBorder="1" applyAlignment="1">
      <alignment horizontal="right" vertical="center" wrapText="1" indent="1"/>
    </xf>
    <xf numFmtId="167" fontId="15" fillId="0" borderId="22" xfId="0" applyNumberFormat="1" applyFont="1" applyBorder="1" applyAlignment="1">
      <alignment horizontal="right" vertical="center" wrapText="1" indent="1"/>
    </xf>
    <xf numFmtId="167" fontId="15" fillId="0" borderId="23" xfId="0" applyNumberFormat="1" applyFont="1" applyBorder="1" applyAlignment="1">
      <alignment horizontal="right" vertical="center" wrapText="1" indent="1"/>
    </xf>
    <xf numFmtId="167" fontId="18" fillId="0" borderId="24" xfId="0" applyNumberFormat="1" applyFont="1" applyBorder="1" applyAlignment="1">
      <alignment horizontal="right" vertical="center" wrapText="1" indent="1"/>
    </xf>
    <xf numFmtId="167" fontId="18" fillId="0" borderId="25" xfId="0" applyNumberFormat="1" applyFont="1" applyBorder="1" applyAlignment="1">
      <alignment horizontal="right" vertical="center" wrapText="1" indent="1"/>
    </xf>
    <xf numFmtId="167" fontId="15" fillId="0" borderId="12" xfId="0" applyNumberFormat="1" applyFont="1" applyBorder="1" applyAlignment="1">
      <alignment horizontal="right" vertical="center" wrapText="1" indent="1"/>
    </xf>
    <xf numFmtId="167" fontId="18" fillId="0" borderId="26" xfId="0" applyNumberFormat="1" applyFont="1" applyBorder="1" applyAlignment="1">
      <alignment horizontal="right" vertical="center" wrapText="1" indent="1"/>
    </xf>
    <xf numFmtId="167" fontId="18" fillId="0" borderId="12" xfId="0" applyNumberFormat="1" applyFont="1" applyBorder="1" applyAlignment="1">
      <alignment horizontal="right" vertical="center" wrapText="1" indent="1"/>
    </xf>
    <xf numFmtId="167" fontId="19" fillId="0" borderId="27" xfId="0" applyNumberFormat="1" applyFont="1" applyBorder="1" applyAlignment="1">
      <alignment horizontal="right" vertical="center" wrapText="1" indent="1"/>
    </xf>
    <xf numFmtId="167" fontId="15" fillId="0" borderId="28" xfId="0" applyNumberFormat="1" applyFont="1" applyBorder="1" applyAlignment="1">
      <alignment horizontal="right" vertical="center" wrapText="1" indent="1"/>
    </xf>
    <xf numFmtId="167" fontId="15" fillId="0" borderId="16" xfId="0" applyNumberFormat="1" applyFont="1" applyBorder="1" applyAlignment="1">
      <alignment horizontal="right" vertical="center" wrapText="1" indent="1"/>
    </xf>
    <xf numFmtId="167" fontId="15" fillId="0" borderId="0" xfId="0" applyNumberFormat="1" applyFont="1" applyBorder="1" applyAlignment="1">
      <alignment horizontal="right" vertical="center" wrapText="1" indent="1"/>
    </xf>
    <xf numFmtId="0" fontId="15" fillId="0" borderId="0" xfId="0" applyFont="1" applyBorder="1" applyAlignment="1">
      <alignment horizontal="right" vertical="center" indent="1"/>
    </xf>
    <xf numFmtId="167" fontId="15" fillId="0" borderId="26" xfId="0" applyNumberFormat="1" applyFont="1" applyBorder="1" applyAlignment="1">
      <alignment horizontal="right" vertical="center" wrapText="1" indent="1"/>
    </xf>
    <xf numFmtId="167" fontId="18" fillId="0" borderId="28" xfId="0" applyNumberFormat="1" applyFont="1" applyBorder="1" applyAlignment="1">
      <alignment horizontal="right" vertical="center" wrapText="1" indent="1"/>
    </xf>
    <xf numFmtId="167" fontId="18" fillId="0" borderId="29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Alignment="1">
      <alignment horizontal="right" vertical="center" indent="1"/>
    </xf>
    <xf numFmtId="167" fontId="18" fillId="0" borderId="30" xfId="0" applyNumberFormat="1" applyFont="1" applyBorder="1" applyAlignment="1">
      <alignment horizontal="right" vertical="center" wrapText="1" indent="1"/>
    </xf>
    <xf numFmtId="167" fontId="18" fillId="0" borderId="19" xfId="0" applyNumberFormat="1" applyFont="1" applyBorder="1" applyAlignment="1">
      <alignment horizontal="right" vertical="center" wrapText="1" indent="1"/>
    </xf>
    <xf numFmtId="3" fontId="2" fillId="0" borderId="27" xfId="0" applyNumberFormat="1" applyFont="1" applyBorder="1" applyAlignment="1">
      <alignment horizontal="right" vertical="center" wrapText="1" indent="1"/>
    </xf>
    <xf numFmtId="3" fontId="1" fillId="0" borderId="3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wrapText="1" indent="1"/>
    </xf>
    <xf numFmtId="3" fontId="8" fillId="0" borderId="33" xfId="0" applyNumberFormat="1" applyFont="1" applyBorder="1" applyAlignment="1">
      <alignment horizontal="right" vertical="center" wrapText="1" indent="1"/>
    </xf>
    <xf numFmtId="3" fontId="14" fillId="0" borderId="33" xfId="0" applyNumberFormat="1" applyFont="1" applyBorder="1" applyAlignment="1">
      <alignment horizontal="right" vertical="center" wrapText="1" indent="1"/>
    </xf>
    <xf numFmtId="3" fontId="21" fillId="0" borderId="34" xfId="0" applyNumberFormat="1" applyFont="1" applyBorder="1" applyAlignment="1">
      <alignment horizontal="right" vertical="center" wrapText="1" indent="1"/>
    </xf>
    <xf numFmtId="3" fontId="4" fillId="0" borderId="27" xfId="0" applyNumberFormat="1" applyFont="1" applyBorder="1" applyAlignment="1">
      <alignment horizontal="right" vertical="center" wrapText="1" indent="1"/>
    </xf>
    <xf numFmtId="3" fontId="4" fillId="0" borderId="35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167" fontId="15" fillId="0" borderId="37" xfId="0" applyNumberFormat="1" applyFont="1" applyBorder="1" applyAlignment="1">
      <alignment horizontal="right" vertical="center" wrapText="1" indent="1"/>
    </xf>
    <xf numFmtId="3" fontId="6" fillId="0" borderId="33" xfId="0" applyNumberFormat="1" applyFont="1" applyBorder="1" applyAlignment="1">
      <alignment horizontal="right" vertical="center" wrapText="1" indent="1"/>
    </xf>
    <xf numFmtId="3" fontId="0" fillId="0" borderId="34" xfId="0" applyNumberFormat="1" applyBorder="1" applyAlignment="1">
      <alignment vertical="center"/>
    </xf>
    <xf numFmtId="0" fontId="6" fillId="0" borderId="0" xfId="0" applyFont="1" applyAlignment="1">
      <alignment/>
    </xf>
    <xf numFmtId="3" fontId="6" fillId="0" borderId="38" xfId="0" applyNumberFormat="1" applyFont="1" applyBorder="1" applyAlignment="1">
      <alignment horizontal="left" vertical="center"/>
    </xf>
    <xf numFmtId="3" fontId="6" fillId="0" borderId="33" xfId="0" applyNumberFormat="1" applyFont="1" applyBorder="1" applyAlignment="1">
      <alignment horizontal="right" vertical="center" indent="1"/>
    </xf>
    <xf numFmtId="0" fontId="22" fillId="0" borderId="1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 indent="1"/>
    </xf>
    <xf numFmtId="0" fontId="0" fillId="0" borderId="41" xfId="0" applyFont="1" applyBorder="1" applyAlignment="1">
      <alignment horizontal="left" vertical="center" wrapText="1" indent="1"/>
    </xf>
    <xf numFmtId="0" fontId="30" fillId="0" borderId="33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3" fontId="0" fillId="0" borderId="27" xfId="0" applyNumberFormat="1" applyFont="1" applyBorder="1" applyAlignment="1">
      <alignment horizontal="right" vertical="center" wrapText="1" indent="1"/>
    </xf>
    <xf numFmtId="3" fontId="25" fillId="0" borderId="33" xfId="0" applyNumberFormat="1" applyFont="1" applyBorder="1" applyAlignment="1">
      <alignment horizontal="right" vertical="center" wrapText="1" indent="1"/>
    </xf>
    <xf numFmtId="3" fontId="25" fillId="0" borderId="27" xfId="0" applyNumberFormat="1" applyFont="1" applyBorder="1" applyAlignment="1">
      <alignment horizontal="right" vertical="center" wrapText="1" indent="1"/>
    </xf>
    <xf numFmtId="0" fontId="0" fillId="0" borderId="42" xfId="0" applyFont="1" applyBorder="1" applyAlignment="1">
      <alignment horizontal="left" vertical="center" wrapText="1" indent="1"/>
    </xf>
    <xf numFmtId="0" fontId="0" fillId="0" borderId="43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left" vertical="center" wrapText="1" indent="1"/>
    </xf>
    <xf numFmtId="0" fontId="0" fillId="0" borderId="44" xfId="0" applyFont="1" applyBorder="1" applyAlignment="1">
      <alignment horizontal="left" vertical="center" wrapText="1" inden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0" fillId="0" borderId="0" xfId="0" applyFont="1" applyAlignment="1" applyProtection="1">
      <alignment/>
      <protection/>
    </xf>
    <xf numFmtId="0" fontId="0" fillId="0" borderId="30" xfId="0" applyBorder="1" applyAlignment="1">
      <alignment wrapText="1"/>
    </xf>
    <xf numFmtId="167" fontId="15" fillId="0" borderId="45" xfId="0" applyNumberFormat="1" applyFont="1" applyBorder="1" applyAlignment="1">
      <alignment horizontal="right" vertical="center" wrapText="1" indent="1"/>
    </xf>
    <xf numFmtId="3" fontId="15" fillId="0" borderId="18" xfId="0" applyNumberFormat="1" applyFont="1" applyBorder="1" applyAlignment="1">
      <alignment horizontal="right" vertical="center" indent="1"/>
    </xf>
    <xf numFmtId="167" fontId="18" fillId="0" borderId="19" xfId="0" applyNumberFormat="1" applyFont="1" applyBorder="1" applyAlignment="1">
      <alignment horizontal="center" vertical="center" wrapText="1"/>
    </xf>
    <xf numFmtId="167" fontId="18" fillId="0" borderId="25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3" xfId="0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 inden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left" vertical="center" wrapText="1" indent="1"/>
    </xf>
    <xf numFmtId="0" fontId="25" fillId="0" borderId="42" xfId="0" applyFont="1" applyBorder="1" applyAlignment="1">
      <alignment horizontal="left" vertical="center" wrapText="1" indent="1"/>
    </xf>
    <xf numFmtId="0" fontId="29" fillId="0" borderId="38" xfId="0" applyFont="1" applyBorder="1" applyAlignment="1">
      <alignment horizontal="left" vertical="center" wrapText="1" indent="1"/>
    </xf>
    <xf numFmtId="0" fontId="28" fillId="0" borderId="40" xfId="0" applyFont="1" applyBorder="1" applyAlignment="1">
      <alignment horizontal="left" vertical="center" wrapText="1" indent="1"/>
    </xf>
    <xf numFmtId="0" fontId="23" fillId="0" borderId="47" xfId="0" applyFont="1" applyBorder="1" applyAlignment="1">
      <alignment horizontal="left" vertical="center" wrapText="1" indent="1"/>
    </xf>
    <xf numFmtId="0" fontId="23" fillId="0" borderId="43" xfId="0" applyFont="1" applyBorder="1" applyAlignment="1">
      <alignment horizontal="left" vertical="center" wrapText="1" indent="1"/>
    </xf>
    <xf numFmtId="0" fontId="25" fillId="0" borderId="43" xfId="0" applyFont="1" applyBorder="1" applyAlignment="1">
      <alignment horizontal="left" vertical="center" wrapText="1" indent="1"/>
    </xf>
    <xf numFmtId="0" fontId="30" fillId="0" borderId="38" xfId="0" applyFont="1" applyBorder="1" applyAlignment="1">
      <alignment horizontal="left" vertical="center" wrapText="1" indent="1"/>
    </xf>
    <xf numFmtId="0" fontId="29" fillId="0" borderId="48" xfId="0" applyFont="1" applyBorder="1" applyAlignment="1">
      <alignment horizontal="center" vertical="center" wrapText="1"/>
    </xf>
    <xf numFmtId="3" fontId="29" fillId="0" borderId="48" xfId="0" applyNumberFormat="1" applyFont="1" applyBorder="1" applyAlignment="1">
      <alignment horizontal="right" vertical="center" wrapText="1" indent="1"/>
    </xf>
    <xf numFmtId="0" fontId="29" fillId="0" borderId="41" xfId="0" applyFont="1" applyBorder="1" applyAlignment="1">
      <alignment horizontal="center" vertical="center" wrapText="1"/>
    </xf>
    <xf numFmtId="3" fontId="29" fillId="0" borderId="41" xfId="0" applyNumberFormat="1" applyFont="1" applyBorder="1" applyAlignment="1">
      <alignment horizontal="right" vertical="center" wrapText="1" indent="1"/>
    </xf>
    <xf numFmtId="3" fontId="23" fillId="0" borderId="41" xfId="0" applyNumberFormat="1" applyFont="1" applyBorder="1" applyAlignment="1">
      <alignment horizontal="right" vertical="center" wrapText="1" indent="1"/>
    </xf>
    <xf numFmtId="0" fontId="23" fillId="0" borderId="4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3" fontId="23" fillId="0" borderId="49" xfId="0" applyNumberFormat="1" applyFont="1" applyBorder="1" applyAlignment="1">
      <alignment horizontal="right" vertical="center" wrapText="1" indent="1"/>
    </xf>
    <xf numFmtId="0" fontId="29" fillId="0" borderId="33" xfId="0" applyFont="1" applyBorder="1" applyAlignment="1">
      <alignment horizontal="center" vertical="center" wrapText="1"/>
    </xf>
    <xf numFmtId="3" fontId="29" fillId="0" borderId="33" xfId="0" applyNumberFormat="1" applyFont="1" applyBorder="1" applyAlignment="1">
      <alignment horizontal="right" vertical="center" wrapText="1" indent="1"/>
    </xf>
    <xf numFmtId="3" fontId="23" fillId="0" borderId="11" xfId="0" applyNumberFormat="1" applyFont="1" applyBorder="1" applyAlignment="1">
      <alignment horizontal="right" vertical="center" wrapText="1" indent="1"/>
    </xf>
    <xf numFmtId="3" fontId="29" fillId="0" borderId="11" xfId="0" applyNumberFormat="1" applyFont="1" applyBorder="1" applyAlignment="1">
      <alignment horizontal="right" vertical="center" wrapText="1" indent="1"/>
    </xf>
    <xf numFmtId="0" fontId="23" fillId="0" borderId="50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horizontal="right" vertical="center" wrapText="1" indent="1"/>
    </xf>
    <xf numFmtId="3" fontId="23" fillId="0" borderId="10" xfId="0" applyNumberFormat="1" applyFont="1" applyBorder="1" applyAlignment="1">
      <alignment horizontal="right" vertical="center" wrapText="1" inden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 indent="1"/>
    </xf>
    <xf numFmtId="0" fontId="31" fillId="0" borderId="33" xfId="0" applyFont="1" applyBorder="1" applyAlignment="1">
      <alignment horizontal="center" vertical="center" wrapText="1"/>
    </xf>
    <xf numFmtId="3" fontId="31" fillId="0" borderId="33" xfId="0" applyNumberFormat="1" applyFont="1" applyBorder="1" applyAlignment="1">
      <alignment horizontal="right" vertical="center" wrapText="1" indent="1"/>
    </xf>
    <xf numFmtId="0" fontId="25" fillId="0" borderId="38" xfId="0" applyFont="1" applyBorder="1" applyAlignment="1">
      <alignment horizontal="left" vertical="center" wrapText="1" indent="1"/>
    </xf>
    <xf numFmtId="0" fontId="28" fillId="0" borderId="36" xfId="0" applyFont="1" applyBorder="1" applyAlignment="1">
      <alignment horizontal="left" vertical="center" wrapText="1" indent="1"/>
    </xf>
    <xf numFmtId="0" fontId="29" fillId="0" borderId="42" xfId="0" applyFont="1" applyBorder="1" applyAlignment="1">
      <alignment horizontal="left" vertical="center" wrapText="1" indent="1"/>
    </xf>
    <xf numFmtId="0" fontId="29" fillId="0" borderId="43" xfId="0" applyFont="1" applyBorder="1" applyAlignment="1">
      <alignment horizontal="left" vertical="center" wrapText="1" indent="1"/>
    </xf>
    <xf numFmtId="0" fontId="31" fillId="0" borderId="43" xfId="0" applyFont="1" applyBorder="1" applyAlignment="1">
      <alignment horizontal="left" vertical="center" wrapText="1" indent="1"/>
    </xf>
    <xf numFmtId="0" fontId="29" fillId="0" borderId="13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right" vertical="center" wrapText="1" inden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right" vertical="center" wrapText="1" indent="1"/>
    </xf>
    <xf numFmtId="3" fontId="8" fillId="0" borderId="11" xfId="0" applyNumberFormat="1" applyFont="1" applyBorder="1" applyAlignment="1">
      <alignment horizontal="right" vertical="center" wrapText="1" indent="1"/>
    </xf>
    <xf numFmtId="167" fontId="1" fillId="0" borderId="33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right" vertical="center" wrapText="1" indent="1"/>
    </xf>
    <xf numFmtId="0" fontId="28" fillId="0" borderId="33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51" fillId="0" borderId="36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4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9" fillId="0" borderId="13" xfId="0" applyFont="1" applyBorder="1" applyAlignment="1">
      <alignment horizontal="right" vertical="top" wrapText="1"/>
    </xf>
    <xf numFmtId="0" fontId="52" fillId="0" borderId="36" xfId="0" applyFont="1" applyBorder="1" applyAlignment="1">
      <alignment horizontal="right" vertical="top" wrapText="1"/>
    </xf>
    <xf numFmtId="0" fontId="52" fillId="0" borderId="13" xfId="0" applyFont="1" applyBorder="1" applyAlignment="1">
      <alignment horizontal="right" vertical="top" wrapText="1"/>
    </xf>
    <xf numFmtId="167" fontId="4" fillId="0" borderId="11" xfId="0" applyNumberFormat="1" applyFont="1" applyBorder="1" applyAlignment="1">
      <alignment horizontal="right" vertical="center" wrapText="1" indent="1"/>
    </xf>
    <xf numFmtId="167" fontId="53" fillId="0" borderId="40" xfId="0" applyNumberFormat="1" applyFont="1" applyBorder="1" applyAlignment="1">
      <alignment horizontal="right" vertical="center" wrapText="1" indent="1"/>
    </xf>
    <xf numFmtId="167" fontId="53" fillId="0" borderId="11" xfId="0" applyNumberFormat="1" applyFont="1" applyBorder="1" applyAlignment="1">
      <alignment horizontal="right" vertical="center" wrapText="1" indent="1"/>
    </xf>
    <xf numFmtId="167" fontId="4" fillId="0" borderId="12" xfId="0" applyNumberFormat="1" applyFont="1" applyBorder="1" applyAlignment="1">
      <alignment horizontal="right" vertical="center" wrapText="1" indent="1"/>
    </xf>
    <xf numFmtId="167" fontId="4" fillId="0" borderId="41" xfId="0" applyNumberFormat="1" applyFont="1" applyBorder="1" applyAlignment="1">
      <alignment horizontal="right" vertical="center" wrapText="1" indent="1"/>
    </xf>
    <xf numFmtId="167" fontId="53" fillId="0" borderId="42" xfId="0" applyNumberFormat="1" applyFont="1" applyBorder="1" applyAlignment="1">
      <alignment horizontal="right" vertical="center" wrapText="1" indent="1"/>
    </xf>
    <xf numFmtId="167" fontId="53" fillId="0" borderId="41" xfId="0" applyNumberFormat="1" applyFont="1" applyBorder="1" applyAlignment="1">
      <alignment horizontal="right" vertical="center" wrapText="1" indent="1"/>
    </xf>
    <xf numFmtId="167" fontId="4" fillId="0" borderId="49" xfId="0" applyNumberFormat="1" applyFont="1" applyBorder="1" applyAlignment="1">
      <alignment horizontal="right" vertical="center" wrapText="1" indent="1"/>
    </xf>
    <xf numFmtId="167" fontId="53" fillId="0" borderId="44" xfId="0" applyNumberFormat="1" applyFont="1" applyBorder="1" applyAlignment="1">
      <alignment horizontal="right" vertical="center" wrapText="1" indent="1"/>
    </xf>
    <xf numFmtId="167" fontId="53" fillId="0" borderId="49" xfId="0" applyNumberFormat="1" applyFont="1" applyBorder="1" applyAlignment="1">
      <alignment horizontal="right" vertical="center" wrapText="1" indent="1"/>
    </xf>
    <xf numFmtId="167" fontId="4" fillId="0" borderId="33" xfId="0" applyNumberFormat="1" applyFont="1" applyBorder="1" applyAlignment="1">
      <alignment horizontal="right" vertical="center" wrapText="1" indent="1"/>
    </xf>
    <xf numFmtId="167" fontId="53" fillId="0" borderId="33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wrapText="1"/>
    </xf>
    <xf numFmtId="0" fontId="16" fillId="0" borderId="0" xfId="0" applyFont="1" applyAlignment="1">
      <alignment/>
    </xf>
    <xf numFmtId="0" fontId="54" fillId="0" borderId="0" xfId="0" applyFont="1" applyBorder="1" applyAlignment="1">
      <alignment vertical="top" wrapText="1"/>
    </xf>
    <xf numFmtId="0" fontId="19" fillId="0" borderId="0" xfId="0" applyFont="1" applyBorder="1" applyAlignment="1" quotePrefix="1">
      <alignment horizontal="left" vertical="top" wrapText="1" indent="1"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61" fillId="0" borderId="11" xfId="0" applyFont="1" applyBorder="1" applyAlignment="1">
      <alignment vertical="top" wrapText="1"/>
    </xf>
    <xf numFmtId="3" fontId="61" fillId="0" borderId="12" xfId="0" applyNumberFormat="1" applyFont="1" applyBorder="1" applyAlignment="1">
      <alignment horizontal="right" vertical="center" wrapText="1" indent="1"/>
    </xf>
    <xf numFmtId="0" fontId="61" fillId="0" borderId="10" xfId="0" applyFont="1" applyBorder="1" applyAlignment="1">
      <alignment vertical="top" wrapText="1"/>
    </xf>
    <xf numFmtId="3" fontId="61" fillId="0" borderId="27" xfId="0" applyNumberFormat="1" applyFont="1" applyBorder="1" applyAlignment="1">
      <alignment horizontal="right" vertical="center" wrapText="1" indent="1"/>
    </xf>
    <xf numFmtId="0" fontId="61" fillId="0" borderId="11" xfId="0" applyFont="1" applyBorder="1" applyAlignment="1">
      <alignment horizontal="justify" vertical="top" wrapText="1"/>
    </xf>
    <xf numFmtId="49" fontId="61" fillId="0" borderId="11" xfId="0" applyNumberFormat="1" applyFont="1" applyBorder="1" applyAlignment="1">
      <alignment horizontal="left" vertical="top" wrapText="1" indent="1"/>
    </xf>
    <xf numFmtId="49" fontId="61" fillId="0" borderId="11" xfId="0" applyNumberFormat="1" applyFont="1" applyBorder="1" applyAlignment="1">
      <alignment horizontal="justify" vertical="top" wrapText="1"/>
    </xf>
    <xf numFmtId="0" fontId="61" fillId="0" borderId="10" xfId="0" applyFont="1" applyBorder="1" applyAlignment="1">
      <alignment horizontal="justify" vertical="top" wrapText="1"/>
    </xf>
    <xf numFmtId="0" fontId="61" fillId="0" borderId="33" xfId="0" applyFont="1" applyBorder="1" applyAlignment="1">
      <alignment vertical="top" wrapText="1"/>
    </xf>
    <xf numFmtId="3" fontId="61" fillId="0" borderId="34" xfId="0" applyNumberFormat="1" applyFont="1" applyBorder="1" applyAlignment="1">
      <alignment horizontal="right" vertical="center" wrapText="1" indent="1"/>
    </xf>
    <xf numFmtId="0" fontId="61" fillId="0" borderId="33" xfId="0" applyFont="1" applyBorder="1" applyAlignment="1">
      <alignment horizontal="justify" vertical="top" wrapText="1"/>
    </xf>
    <xf numFmtId="3" fontId="61" fillId="0" borderId="13" xfId="0" applyNumberFormat="1" applyFont="1" applyBorder="1" applyAlignment="1">
      <alignment horizontal="right" vertical="center" wrapText="1" indent="1"/>
    </xf>
    <xf numFmtId="0" fontId="61" fillId="0" borderId="13" xfId="0" applyFont="1" applyBorder="1" applyAlignment="1">
      <alignment vertical="top" wrapText="1"/>
    </xf>
    <xf numFmtId="3" fontId="61" fillId="0" borderId="33" xfId="0" applyNumberFormat="1" applyFont="1" applyBorder="1" applyAlignment="1">
      <alignment horizontal="right" vertical="center" wrapText="1" indent="1"/>
    </xf>
    <xf numFmtId="3" fontId="61" fillId="0" borderId="35" xfId="0" applyNumberFormat="1" applyFont="1" applyBorder="1" applyAlignment="1">
      <alignment horizontal="right" vertical="center" wrapText="1" indent="1"/>
    </xf>
    <xf numFmtId="0" fontId="61" fillId="0" borderId="31" xfId="0" applyFont="1" applyBorder="1" applyAlignment="1">
      <alignment vertical="top" wrapText="1"/>
    </xf>
    <xf numFmtId="3" fontId="61" fillId="0" borderId="39" xfId="0" applyNumberFormat="1" applyFont="1" applyBorder="1" applyAlignment="1">
      <alignment horizontal="right" vertical="center" wrapText="1" indent="1"/>
    </xf>
    <xf numFmtId="0" fontId="59" fillId="0" borderId="51" xfId="0" applyFont="1" applyBorder="1" applyAlignment="1">
      <alignment vertical="top" wrapText="1"/>
    </xf>
    <xf numFmtId="3" fontId="59" fillId="0" borderId="26" xfId="0" applyNumberFormat="1" applyFont="1" applyBorder="1" applyAlignment="1">
      <alignment horizontal="right" vertical="center" wrapText="1" indent="1"/>
    </xf>
    <xf numFmtId="0" fontId="60" fillId="0" borderId="11" xfId="0" applyFont="1" applyBorder="1" applyAlignment="1">
      <alignment vertical="top" wrapText="1"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 horizontal="center"/>
    </xf>
    <xf numFmtId="41" fontId="18" fillId="0" borderId="12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41" fontId="15" fillId="0" borderId="35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vertical="top" wrapText="1"/>
    </xf>
    <xf numFmtId="169" fontId="15" fillId="0" borderId="27" xfId="0" applyNumberFormat="1" applyFont="1" applyBorder="1" applyAlignment="1">
      <alignment horizontal="right" vertical="center" wrapText="1" indent="1"/>
    </xf>
    <xf numFmtId="0" fontId="18" fillId="0" borderId="10" xfId="0" applyFont="1" applyBorder="1" applyAlignment="1">
      <alignment vertical="top" wrapText="1"/>
    </xf>
    <xf numFmtId="169" fontId="18" fillId="0" borderId="27" xfId="0" applyNumberFormat="1" applyFont="1" applyBorder="1" applyAlignment="1">
      <alignment horizontal="right" vertical="center" wrapText="1" indent="1"/>
    </xf>
    <xf numFmtId="0" fontId="17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top" wrapText="1"/>
    </xf>
    <xf numFmtId="169" fontId="18" fillId="0" borderId="13" xfId="0" applyNumberFormat="1" applyFont="1" applyBorder="1" applyAlignment="1">
      <alignment horizontal="right" vertical="center" wrapText="1" indent="1"/>
    </xf>
    <xf numFmtId="0" fontId="18" fillId="0" borderId="10" xfId="0" applyFont="1" applyBorder="1" applyAlignment="1">
      <alignment horizontal="right" vertical="center" indent="1"/>
    </xf>
    <xf numFmtId="169" fontId="18" fillId="0" borderId="10" xfId="0" applyNumberFormat="1" applyFont="1" applyBorder="1" applyAlignment="1">
      <alignment horizontal="right" vertical="center" indent="1"/>
    </xf>
    <xf numFmtId="167" fontId="8" fillId="0" borderId="52" xfId="0" applyNumberFormat="1" applyFont="1" applyBorder="1" applyAlignment="1">
      <alignment horizontal="center" vertical="top" wrapText="1"/>
    </xf>
    <xf numFmtId="167" fontId="8" fillId="0" borderId="53" xfId="0" applyNumberFormat="1" applyFont="1" applyBorder="1" applyAlignment="1">
      <alignment horizontal="center" vertical="top" wrapText="1"/>
    </xf>
    <xf numFmtId="167" fontId="8" fillId="0" borderId="54" xfId="0" applyNumberFormat="1" applyFont="1" applyBorder="1" applyAlignment="1">
      <alignment horizontal="center" vertical="top" wrapText="1"/>
    </xf>
    <xf numFmtId="167" fontId="8" fillId="0" borderId="55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167" fontId="2" fillId="0" borderId="13" xfId="0" applyNumberFormat="1" applyFont="1" applyBorder="1" applyAlignment="1">
      <alignment vertical="top" wrapText="1"/>
    </xf>
    <xf numFmtId="167" fontId="2" fillId="0" borderId="35" xfId="0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167" fontId="1" fillId="0" borderId="56" xfId="0" applyNumberFormat="1" applyFont="1" applyBorder="1" applyAlignment="1">
      <alignment horizontal="center" vertical="top" wrapText="1"/>
    </xf>
    <xf numFmtId="167" fontId="1" fillId="0" borderId="57" xfId="0" applyNumberFormat="1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167" fontId="0" fillId="0" borderId="27" xfId="0" applyNumberFormat="1" applyBorder="1" applyAlignment="1">
      <alignment vertical="top" wrapText="1"/>
    </xf>
    <xf numFmtId="167" fontId="8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center" wrapText="1" indent="1"/>
    </xf>
    <xf numFmtId="0" fontId="4" fillId="0" borderId="3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3" fontId="8" fillId="0" borderId="27" xfId="0" applyNumberFormat="1" applyFont="1" applyBorder="1" applyAlignment="1">
      <alignment horizontal="right" vertical="center" wrapText="1" indent="1"/>
    </xf>
    <xf numFmtId="3" fontId="0" fillId="0" borderId="10" xfId="0" applyNumberFormat="1" applyBorder="1" applyAlignment="1">
      <alignment horizontal="right" vertical="center" indent="1"/>
    </xf>
    <xf numFmtId="0" fontId="23" fillId="0" borderId="13" xfId="0" applyFont="1" applyBorder="1" applyAlignment="1">
      <alignment horizontal="center" vertical="center" wrapText="1"/>
    </xf>
    <xf numFmtId="167" fontId="53" fillId="0" borderId="47" xfId="0" applyNumberFormat="1" applyFont="1" applyBorder="1" applyAlignment="1">
      <alignment horizontal="right" vertical="center" wrapText="1" indent="1"/>
    </xf>
    <xf numFmtId="167" fontId="53" fillId="0" borderId="50" xfId="0" applyNumberFormat="1" applyFont="1" applyBorder="1" applyAlignment="1">
      <alignment horizontal="right" vertical="center" wrapText="1" indent="1"/>
    </xf>
    <xf numFmtId="0" fontId="4" fillId="0" borderId="58" xfId="0" applyFont="1" applyBorder="1" applyAlignment="1">
      <alignment vertical="top" wrapText="1"/>
    </xf>
    <xf numFmtId="0" fontId="4" fillId="0" borderId="58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3" fontId="0" fillId="0" borderId="11" xfId="0" applyNumberFormat="1" applyBorder="1" applyAlignment="1">
      <alignment horizontal="right" vertical="center" indent="1"/>
    </xf>
    <xf numFmtId="0" fontId="25" fillId="0" borderId="1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left" vertical="center" wrapText="1" indent="1"/>
    </xf>
    <xf numFmtId="3" fontId="23" fillId="0" borderId="13" xfId="0" applyNumberFormat="1" applyFont="1" applyBorder="1" applyAlignment="1">
      <alignment horizontal="right" vertical="center" wrapText="1" indent="1"/>
    </xf>
    <xf numFmtId="3" fontId="23" fillId="0" borderId="33" xfId="0" applyNumberFormat="1" applyFont="1" applyBorder="1" applyAlignment="1">
      <alignment horizontal="right" vertical="center" wrapText="1" indent="1"/>
    </xf>
    <xf numFmtId="0" fontId="30" fillId="0" borderId="33" xfId="0" applyFont="1" applyBorder="1" applyAlignment="1">
      <alignment horizontal="left" vertical="center" wrapText="1" indent="1"/>
    </xf>
    <xf numFmtId="3" fontId="21" fillId="0" borderId="17" xfId="0" applyNumberFormat="1" applyFont="1" applyBorder="1" applyAlignment="1">
      <alignment horizontal="right" vertical="center" wrapText="1" indent="1"/>
    </xf>
    <xf numFmtId="3" fontId="21" fillId="0" borderId="17" xfId="0" applyNumberFormat="1" applyFont="1" applyBorder="1" applyAlignment="1">
      <alignment horizontal="right" vertical="center" indent="1"/>
    </xf>
    <xf numFmtId="0" fontId="0" fillId="0" borderId="59" xfId="0" applyFont="1" applyBorder="1" applyAlignment="1">
      <alignment vertical="center" wrapText="1"/>
    </xf>
    <xf numFmtId="3" fontId="21" fillId="0" borderId="59" xfId="0" applyNumberFormat="1" applyFont="1" applyBorder="1" applyAlignment="1">
      <alignment horizontal="right" vertical="center" wrapText="1" indent="1"/>
    </xf>
    <xf numFmtId="3" fontId="21" fillId="0" borderId="59" xfId="0" applyNumberFormat="1" applyFont="1" applyBorder="1" applyAlignment="1">
      <alignment horizontal="right" vertical="center" indent="1"/>
    </xf>
    <xf numFmtId="3" fontId="21" fillId="0" borderId="0" xfId="0" applyNumberFormat="1" applyFont="1" applyBorder="1" applyAlignment="1">
      <alignment horizontal="right" vertical="center" wrapText="1" indent="1"/>
    </xf>
    <xf numFmtId="3" fontId="4" fillId="0" borderId="0" xfId="0" applyNumberFormat="1" applyFont="1" applyAlignment="1">
      <alignment horizontal="right" vertical="center" wrapText="1" inden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167" fontId="4" fillId="0" borderId="12" xfId="0" applyNumberFormat="1" applyFont="1" applyBorder="1" applyAlignment="1">
      <alignment horizontal="right" vertical="top" wrapText="1"/>
    </xf>
    <xf numFmtId="167" fontId="4" fillId="0" borderId="20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Alignment="1">
      <alignment vertical="top" wrapText="1"/>
    </xf>
    <xf numFmtId="167" fontId="4" fillId="0" borderId="18" xfId="0" applyNumberFormat="1" applyFont="1" applyBorder="1" applyAlignment="1">
      <alignment horizontal="right" vertical="center" wrapText="1" indent="1"/>
    </xf>
    <xf numFmtId="0" fontId="4" fillId="0" borderId="60" xfId="0" applyFont="1" applyBorder="1" applyAlignment="1">
      <alignment horizontal="left" vertical="top" wrapText="1" indent="1"/>
    </xf>
    <xf numFmtId="0" fontId="4" fillId="0" borderId="30" xfId="0" applyFont="1" applyBorder="1" applyAlignment="1">
      <alignment horizontal="left" vertical="top" wrapText="1" indent="1"/>
    </xf>
    <xf numFmtId="167" fontId="4" fillId="0" borderId="26" xfId="0" applyNumberFormat="1" applyFont="1" applyBorder="1" applyAlignment="1">
      <alignment horizontal="right" vertical="center" wrapText="1" indent="1"/>
    </xf>
    <xf numFmtId="167" fontId="4" fillId="0" borderId="22" xfId="0" applyNumberFormat="1" applyFont="1" applyBorder="1" applyAlignment="1">
      <alignment horizontal="right" vertical="center" wrapText="1" indent="1"/>
    </xf>
    <xf numFmtId="167" fontId="8" fillId="0" borderId="26" xfId="0" applyNumberFormat="1" applyFont="1" applyBorder="1" applyAlignment="1">
      <alignment horizontal="right" vertical="center" wrapText="1" indent="1"/>
    </xf>
    <xf numFmtId="167" fontId="8" fillId="0" borderId="22" xfId="0" applyNumberFormat="1" applyFont="1" applyBorder="1" applyAlignment="1">
      <alignment horizontal="right" vertical="center" wrapText="1" indent="1"/>
    </xf>
    <xf numFmtId="0" fontId="8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167" fontId="8" fillId="0" borderId="29" xfId="0" applyNumberFormat="1" applyFont="1" applyBorder="1" applyAlignment="1">
      <alignment horizontal="right" vertical="center" wrapText="1" indent="1"/>
    </xf>
    <xf numFmtId="167" fontId="8" fillId="0" borderId="24" xfId="0" applyNumberFormat="1" applyFont="1" applyBorder="1" applyAlignment="1">
      <alignment horizontal="right" vertical="center" wrapText="1" indent="1"/>
    </xf>
    <xf numFmtId="167" fontId="8" fillId="0" borderId="12" xfId="0" applyNumberFormat="1" applyFont="1" applyBorder="1" applyAlignment="1">
      <alignment horizontal="right" vertical="center" wrapText="1" indent="1"/>
    </xf>
    <xf numFmtId="167" fontId="8" fillId="0" borderId="20" xfId="0" applyNumberFormat="1" applyFont="1" applyBorder="1" applyAlignment="1">
      <alignment horizontal="right" vertical="center" wrapText="1" indent="1"/>
    </xf>
    <xf numFmtId="0" fontId="8" fillId="0" borderId="14" xfId="0" applyFont="1" applyBorder="1" applyAlignment="1">
      <alignment vertical="top" wrapText="1"/>
    </xf>
    <xf numFmtId="167" fontId="4" fillId="0" borderId="28" xfId="0" applyNumberFormat="1" applyFont="1" applyBorder="1" applyAlignment="1">
      <alignment horizontal="right" vertical="center" wrapText="1" indent="1"/>
    </xf>
    <xf numFmtId="167" fontId="8" fillId="0" borderId="23" xfId="0" applyNumberFormat="1" applyFont="1" applyBorder="1" applyAlignment="1">
      <alignment horizontal="right" vertical="center" wrapText="1" indent="1"/>
    </xf>
    <xf numFmtId="167" fontId="4" fillId="0" borderId="16" xfId="0" applyNumberFormat="1" applyFont="1" applyBorder="1" applyAlignment="1">
      <alignment horizontal="right" vertical="center" wrapText="1" indent="1"/>
    </xf>
    <xf numFmtId="167" fontId="4" fillId="0" borderId="45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indent="1"/>
    </xf>
    <xf numFmtId="3" fontId="4" fillId="0" borderId="18" xfId="0" applyNumberFormat="1" applyFont="1" applyBorder="1" applyAlignment="1">
      <alignment horizontal="right" vertical="center" indent="1"/>
    </xf>
    <xf numFmtId="167" fontId="8" fillId="0" borderId="19" xfId="0" applyNumberFormat="1" applyFont="1" applyBorder="1" applyAlignment="1">
      <alignment horizontal="right" vertical="center" wrapText="1" indent="1"/>
    </xf>
    <xf numFmtId="167" fontId="8" fillId="0" borderId="25" xfId="0" applyNumberFormat="1" applyFont="1" applyBorder="1" applyAlignment="1">
      <alignment horizontal="right" vertical="center" wrapText="1" indent="1"/>
    </xf>
    <xf numFmtId="167" fontId="8" fillId="0" borderId="28" xfId="0" applyNumberFormat="1" applyFont="1" applyBorder="1" applyAlignment="1">
      <alignment horizontal="right" vertical="center" wrapText="1" indent="1"/>
    </xf>
    <xf numFmtId="167" fontId="4" fillId="0" borderId="23" xfId="0" applyNumberFormat="1" applyFont="1" applyBorder="1" applyAlignment="1">
      <alignment horizontal="right" vertical="center" wrapText="1" indent="1"/>
    </xf>
    <xf numFmtId="167" fontId="4" fillId="0" borderId="37" xfId="0" applyNumberFormat="1" applyFont="1" applyBorder="1" applyAlignment="1">
      <alignment horizontal="right" vertical="center" wrapText="1" indent="1"/>
    </xf>
    <xf numFmtId="167" fontId="8" fillId="0" borderId="3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wrapText="1"/>
    </xf>
    <xf numFmtId="0" fontId="4" fillId="0" borderId="30" xfId="0" applyFont="1" applyBorder="1" applyAlignment="1">
      <alignment wrapText="1"/>
    </xf>
    <xf numFmtId="3" fontId="2" fillId="0" borderId="13" xfId="0" applyNumberFormat="1" applyFon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inden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10" xfId="0" applyNumberFormat="1" applyFont="1" applyBorder="1" applyAlignment="1">
      <alignment horizontal="right" vertical="center" wrapText="1" indent="1"/>
    </xf>
    <xf numFmtId="3" fontId="1" fillId="0" borderId="33" xfId="0" applyNumberFormat="1" applyFont="1" applyBorder="1" applyAlignment="1">
      <alignment horizontal="right" vertical="center" wrapText="1" indent="1"/>
    </xf>
    <xf numFmtId="3" fontId="21" fillId="0" borderId="0" xfId="0" applyNumberFormat="1" applyFont="1" applyBorder="1" applyAlignment="1">
      <alignment horizontal="right" vertical="center" inden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2" fillId="0" borderId="28" xfId="0" applyNumberFormat="1" applyFont="1" applyBorder="1" applyAlignment="1">
      <alignment horizontal="right" vertical="center" wrapText="1" indent="1"/>
    </xf>
    <xf numFmtId="0" fontId="0" fillId="0" borderId="10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1" fillId="0" borderId="27" xfId="0" applyNumberFormat="1" applyFont="1" applyBorder="1" applyAlignment="1">
      <alignment horizontal="right" vertical="center" wrapText="1" indent="1"/>
    </xf>
    <xf numFmtId="0" fontId="64" fillId="0" borderId="61" xfId="0" applyFont="1" applyBorder="1" applyAlignment="1">
      <alignment horizontal="left" vertical="center" wrapText="1"/>
    </xf>
    <xf numFmtId="0" fontId="64" fillId="0" borderId="13" xfId="0" applyFont="1" applyBorder="1" applyAlignment="1">
      <alignment vertical="top" wrapText="1"/>
    </xf>
    <xf numFmtId="0" fontId="26" fillId="0" borderId="11" xfId="0" applyFont="1" applyBorder="1" applyAlignment="1">
      <alignment horizontal="left" vertical="center" wrapText="1" indent="1"/>
    </xf>
    <xf numFmtId="0" fontId="0" fillId="0" borderId="33" xfId="0" applyFont="1" applyBorder="1" applyAlignment="1">
      <alignment horizontal="left" vertical="center" wrapText="1" indent="1"/>
    </xf>
    <xf numFmtId="167" fontId="0" fillId="0" borderId="33" xfId="0" applyNumberFormat="1" applyBorder="1" applyAlignment="1">
      <alignment/>
    </xf>
    <xf numFmtId="3" fontId="0" fillId="0" borderId="10" xfId="0" applyNumberFormat="1" applyFont="1" applyBorder="1" applyAlignment="1">
      <alignment horizontal="right" vertical="center" wrapText="1" indent="1"/>
    </xf>
    <xf numFmtId="0" fontId="26" fillId="0" borderId="13" xfId="0" applyFont="1" applyBorder="1" applyAlignment="1">
      <alignment horizontal="left" vertical="center" wrapText="1" indent="1"/>
    </xf>
    <xf numFmtId="3" fontId="8" fillId="0" borderId="13" xfId="0" applyNumberFormat="1" applyFont="1" applyBorder="1" applyAlignment="1">
      <alignment horizontal="right" vertical="center" wrapText="1" indent="1"/>
    </xf>
    <xf numFmtId="3" fontId="14" fillId="0" borderId="13" xfId="0" applyNumberFormat="1" applyFont="1" applyBorder="1" applyAlignment="1">
      <alignment horizontal="right" vertical="center" wrapText="1" indent="1"/>
    </xf>
    <xf numFmtId="3" fontId="8" fillId="0" borderId="0" xfId="0" applyNumberFormat="1" applyFont="1" applyBorder="1" applyAlignment="1">
      <alignment horizontal="right" vertical="center" wrapText="1" indent="1"/>
    </xf>
    <xf numFmtId="3" fontId="8" fillId="0" borderId="12" xfId="0" applyNumberFormat="1" applyFont="1" applyBorder="1" applyAlignment="1">
      <alignment horizontal="right" vertical="center" wrapText="1" indent="1"/>
    </xf>
    <xf numFmtId="0" fontId="8" fillId="0" borderId="13" xfId="0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horizontal="right" vertical="center" indent="1"/>
    </xf>
    <xf numFmtId="3" fontId="0" fillId="0" borderId="11" xfId="0" applyNumberFormat="1" applyFont="1" applyBorder="1" applyAlignment="1">
      <alignment horizontal="right" vertical="center" wrapText="1" indent="1"/>
    </xf>
    <xf numFmtId="0" fontId="23" fillId="0" borderId="13" xfId="0" applyFont="1" applyBorder="1" applyAlignment="1">
      <alignment vertical="center"/>
    </xf>
    <xf numFmtId="3" fontId="25" fillId="0" borderId="11" xfId="0" applyNumberFormat="1" applyFont="1" applyBorder="1" applyAlignment="1">
      <alignment horizontal="right" vertical="center" wrapText="1" indent="1"/>
    </xf>
    <xf numFmtId="167" fontId="25" fillId="0" borderId="33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167" fontId="2" fillId="0" borderId="62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2" fillId="0" borderId="63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64" xfId="0" applyFont="1" applyBorder="1" applyAlignment="1">
      <alignment horizontal="left"/>
    </xf>
    <xf numFmtId="0" fontId="0" fillId="0" borderId="64" xfId="0" applyBorder="1" applyAlignment="1">
      <alignment horizontal="left" vertical="center"/>
    </xf>
    <xf numFmtId="0" fontId="1" fillId="0" borderId="65" xfId="0" applyFont="1" applyBorder="1" applyAlignment="1">
      <alignment horizontal="left"/>
    </xf>
    <xf numFmtId="3" fontId="2" fillId="0" borderId="63" xfId="0" applyNumberFormat="1" applyFont="1" applyBorder="1" applyAlignment="1">
      <alignment horizontal="right" vertical="center" indent="1"/>
    </xf>
    <xf numFmtId="0" fontId="0" fillId="0" borderId="49" xfId="0" applyFont="1" applyBorder="1" applyAlignment="1">
      <alignment horizontal="left" vertical="center" wrapText="1" indent="1"/>
    </xf>
    <xf numFmtId="3" fontId="50" fillId="0" borderId="13" xfId="0" applyNumberFormat="1" applyFont="1" applyBorder="1" applyAlignment="1">
      <alignment horizontal="right" vertical="center" wrapText="1" indent="1"/>
    </xf>
    <xf numFmtId="3" fontId="51" fillId="0" borderId="13" xfId="0" applyNumberFormat="1" applyFont="1" applyBorder="1" applyAlignment="1">
      <alignment horizontal="right" vertical="center" wrapText="1" indent="1"/>
    </xf>
    <xf numFmtId="3" fontId="50" fillId="0" borderId="66" xfId="0" applyNumberFormat="1" applyFont="1" applyBorder="1" applyAlignment="1">
      <alignment horizontal="right" vertical="center" wrapText="1" indent="1"/>
    </xf>
    <xf numFmtId="3" fontId="51" fillId="0" borderId="66" xfId="0" applyNumberFormat="1" applyFont="1" applyBorder="1" applyAlignment="1">
      <alignment horizontal="right" vertical="center" wrapText="1" indent="1"/>
    </xf>
    <xf numFmtId="3" fontId="51" fillId="0" borderId="33" xfId="0" applyNumberFormat="1" applyFont="1" applyBorder="1" applyAlignment="1">
      <alignment horizontal="right" vertical="center" wrapText="1" indent="1"/>
    </xf>
    <xf numFmtId="3" fontId="50" fillId="0" borderId="33" xfId="0" applyNumberFormat="1" applyFont="1" applyBorder="1" applyAlignment="1">
      <alignment horizontal="right" vertical="center" wrapText="1" indent="1"/>
    </xf>
    <xf numFmtId="3" fontId="50" fillId="0" borderId="11" xfId="0" applyNumberFormat="1" applyFont="1" applyBorder="1" applyAlignment="1">
      <alignment horizontal="right" vertical="center" wrapText="1" indent="1"/>
    </xf>
    <xf numFmtId="3" fontId="50" fillId="0" borderId="41" xfId="0" applyNumberFormat="1" applyFont="1" applyBorder="1" applyAlignment="1">
      <alignment horizontal="right" vertical="center" wrapText="1" indent="1"/>
    </xf>
    <xf numFmtId="3" fontId="51" fillId="0" borderId="11" xfId="0" applyNumberFormat="1" applyFont="1" applyBorder="1" applyAlignment="1">
      <alignment horizontal="right" vertical="center" wrapText="1" indent="1"/>
    </xf>
    <xf numFmtId="3" fontId="50" fillId="0" borderId="49" xfId="0" applyNumberFormat="1" applyFont="1" applyBorder="1" applyAlignment="1">
      <alignment horizontal="right" vertical="center" wrapText="1" indent="1"/>
    </xf>
    <xf numFmtId="3" fontId="50" fillId="0" borderId="10" xfId="0" applyNumberFormat="1" applyFont="1" applyBorder="1" applyAlignment="1">
      <alignment horizontal="right" vertical="center" wrapText="1" indent="1"/>
    </xf>
    <xf numFmtId="3" fontId="15" fillId="0" borderId="10" xfId="0" applyNumberFormat="1" applyFont="1" applyBorder="1" applyAlignment="1">
      <alignment horizontal="right" vertical="center" wrapText="1" indent="1"/>
    </xf>
    <xf numFmtId="3" fontId="15" fillId="0" borderId="13" xfId="0" applyNumberFormat="1" applyFont="1" applyBorder="1" applyAlignment="1">
      <alignment horizontal="right" vertical="center" wrapText="1" indent="1"/>
    </xf>
    <xf numFmtId="3" fontId="15" fillId="0" borderId="33" xfId="0" applyNumberFormat="1" applyFont="1" applyBorder="1" applyAlignment="1">
      <alignment horizontal="right" vertical="center" wrapText="1" indent="1"/>
    </xf>
    <xf numFmtId="3" fontId="18" fillId="0" borderId="33" xfId="0" applyNumberFormat="1" applyFont="1" applyBorder="1" applyAlignment="1">
      <alignment horizontal="right" vertical="center" wrapText="1" indent="1"/>
    </xf>
    <xf numFmtId="3" fontId="18" fillId="0" borderId="11" xfId="0" applyNumberFormat="1" applyFont="1" applyBorder="1" applyAlignment="1">
      <alignment horizontal="right" vertical="center" wrapText="1" indent="1"/>
    </xf>
    <xf numFmtId="3" fontId="15" fillId="0" borderId="41" xfId="0" applyNumberFormat="1" applyFont="1" applyBorder="1" applyAlignment="1">
      <alignment horizontal="right" vertical="center" indent="1"/>
    </xf>
    <xf numFmtId="3" fontId="18" fillId="0" borderId="41" xfId="0" applyNumberFormat="1" applyFont="1" applyBorder="1" applyAlignment="1">
      <alignment horizontal="right" vertical="center" wrapText="1" indent="1"/>
    </xf>
    <xf numFmtId="3" fontId="15" fillId="0" borderId="41" xfId="0" applyNumberFormat="1" applyFont="1" applyBorder="1" applyAlignment="1">
      <alignment horizontal="right" vertical="center" wrapText="1" indent="1"/>
    </xf>
    <xf numFmtId="3" fontId="18" fillId="0" borderId="33" xfId="0" applyNumberFormat="1" applyFont="1" applyBorder="1" applyAlignment="1">
      <alignment horizontal="right" vertical="center" indent="1"/>
    </xf>
    <xf numFmtId="0" fontId="4" fillId="0" borderId="0" xfId="0" applyFont="1" applyAlignment="1">
      <alignment/>
    </xf>
    <xf numFmtId="0" fontId="66" fillId="0" borderId="36" xfId="0" applyFont="1" applyBorder="1" applyAlignment="1">
      <alignment vertical="top" wrapText="1"/>
    </xf>
    <xf numFmtId="0" fontId="4" fillId="0" borderId="67" xfId="0" applyFont="1" applyBorder="1" applyAlignment="1">
      <alignment horizontal="left" vertical="center" wrapText="1" indent="1"/>
    </xf>
    <xf numFmtId="0" fontId="67" fillId="0" borderId="38" xfId="0" applyFont="1" applyBorder="1" applyAlignment="1">
      <alignment vertical="top" wrapText="1"/>
    </xf>
    <xf numFmtId="0" fontId="66" fillId="0" borderId="40" xfId="0" applyFont="1" applyBorder="1" applyAlignment="1">
      <alignment vertical="top" wrapText="1"/>
    </xf>
    <xf numFmtId="0" fontId="4" fillId="0" borderId="40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left" vertical="center" wrapText="1" indent="1"/>
    </xf>
    <xf numFmtId="0" fontId="63" fillId="0" borderId="47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horizontal="left" vertical="center" wrapText="1" indent="1"/>
    </xf>
    <xf numFmtId="0" fontId="4" fillId="0" borderId="49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67" fillId="0" borderId="33" xfId="0" applyFont="1" applyBorder="1" applyAlignment="1">
      <alignment vertical="top" wrapText="1"/>
    </xf>
    <xf numFmtId="0" fontId="26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3" fontId="0" fillId="0" borderId="35" xfId="0" applyNumberFormat="1" applyFont="1" applyBorder="1" applyAlignment="1">
      <alignment horizontal="right" vertical="center" wrapText="1" indent="1"/>
    </xf>
    <xf numFmtId="0" fontId="25" fillId="0" borderId="33" xfId="0" applyFont="1" applyBorder="1" applyAlignment="1">
      <alignment vertical="center" wrapText="1"/>
    </xf>
    <xf numFmtId="0" fontId="25" fillId="0" borderId="33" xfId="0" applyFont="1" applyBorder="1" applyAlignment="1">
      <alignment/>
    </xf>
    <xf numFmtId="3" fontId="8" fillId="0" borderId="49" xfId="0" applyNumberFormat="1" applyFont="1" applyBorder="1" applyAlignment="1">
      <alignment horizontal="right" vertical="center" wrapText="1" indent="1"/>
    </xf>
    <xf numFmtId="3" fontId="4" fillId="0" borderId="11" xfId="0" applyNumberFormat="1" applyFont="1" applyBorder="1" applyAlignment="1">
      <alignment horizontal="right" vertical="center" wrapText="1" indent="1"/>
    </xf>
    <xf numFmtId="3" fontId="4" fillId="0" borderId="0" xfId="0" applyNumberFormat="1" applyFont="1" applyBorder="1" applyAlignment="1">
      <alignment horizontal="right" vertical="center" wrapText="1" indent="1"/>
    </xf>
    <xf numFmtId="3" fontId="62" fillId="0" borderId="11" xfId="0" applyNumberFormat="1" applyFont="1" applyBorder="1" applyAlignment="1">
      <alignment horizontal="right" vertical="center" wrapText="1" indent="1"/>
    </xf>
    <xf numFmtId="3" fontId="4" fillId="0" borderId="49" xfId="0" applyNumberFormat="1" applyFont="1" applyBorder="1" applyAlignment="1">
      <alignment horizontal="right" vertical="center" wrapText="1" indent="1"/>
    </xf>
    <xf numFmtId="3" fontId="62" fillId="0" borderId="49" xfId="0" applyNumberFormat="1" applyFont="1" applyBorder="1" applyAlignment="1">
      <alignment horizontal="right" vertical="center" wrapText="1" indent="1"/>
    </xf>
    <xf numFmtId="3" fontId="24" fillId="0" borderId="17" xfId="0" applyNumberFormat="1" applyFont="1" applyBorder="1" applyAlignment="1">
      <alignment horizontal="right" vertical="center" wrapText="1" indent="1"/>
    </xf>
    <xf numFmtId="3" fontId="24" fillId="0" borderId="0" xfId="0" applyNumberFormat="1" applyFont="1" applyBorder="1" applyAlignment="1">
      <alignment horizontal="right" vertical="center" wrapText="1" indent="1"/>
    </xf>
    <xf numFmtId="0" fontId="0" fillId="0" borderId="17" xfId="0" applyFont="1" applyBorder="1" applyAlignment="1">
      <alignment vertical="center" wrapText="1"/>
    </xf>
    <xf numFmtId="3" fontId="58" fillId="0" borderId="12" xfId="0" applyNumberFormat="1" applyFont="1" applyBorder="1" applyAlignment="1">
      <alignment horizontal="right" vertical="center" wrapText="1" indent="1"/>
    </xf>
    <xf numFmtId="0" fontId="58" fillId="0" borderId="38" xfId="0" applyFont="1" applyBorder="1" applyAlignment="1">
      <alignment vertical="center" wrapText="1"/>
    </xf>
    <xf numFmtId="3" fontId="58" fillId="0" borderId="34" xfId="0" applyNumberFormat="1" applyFont="1" applyBorder="1" applyAlignment="1">
      <alignment horizontal="right" vertical="center" wrapText="1" indent="1"/>
    </xf>
    <xf numFmtId="3" fontId="58" fillId="0" borderId="35" xfId="0" applyNumberFormat="1" applyFont="1" applyBorder="1" applyAlignment="1">
      <alignment horizontal="right" vertical="center" wrapText="1" indent="1"/>
    </xf>
    <xf numFmtId="3" fontId="58" fillId="0" borderId="33" xfId="0" applyNumberFormat="1" applyFont="1" applyBorder="1" applyAlignment="1">
      <alignment horizontal="right" vertical="center" indent="1"/>
    </xf>
    <xf numFmtId="3" fontId="58" fillId="0" borderId="33" xfId="0" applyNumberFormat="1" applyFont="1" applyBorder="1" applyAlignment="1">
      <alignment horizontal="right" vertical="center" wrapText="1" indent="1"/>
    </xf>
    <xf numFmtId="0" fontId="58" fillId="0" borderId="36" xfId="0" applyFont="1" applyBorder="1" applyAlignment="1">
      <alignment horizontal="left" vertical="center" wrapText="1"/>
    </xf>
    <xf numFmtId="3" fontId="58" fillId="0" borderId="13" xfId="0" applyNumberFormat="1" applyFont="1" applyBorder="1" applyAlignment="1">
      <alignment horizontal="right" vertical="center" wrapText="1" indent="1"/>
    </xf>
    <xf numFmtId="3" fontId="6" fillId="0" borderId="34" xfId="0" applyNumberFormat="1" applyFont="1" applyBorder="1" applyAlignment="1">
      <alignment horizontal="right" vertical="center" wrapText="1" indent="1"/>
    </xf>
    <xf numFmtId="3" fontId="58" fillId="0" borderId="27" xfId="0" applyNumberFormat="1" applyFont="1" applyBorder="1" applyAlignment="1">
      <alignment horizontal="right" vertical="center" wrapText="1" indent="1"/>
    </xf>
    <xf numFmtId="0" fontId="58" fillId="0" borderId="43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3" fontId="58" fillId="0" borderId="13" xfId="0" applyNumberFormat="1" applyFont="1" applyBorder="1" applyAlignment="1">
      <alignment horizontal="right" vertical="center" indent="1"/>
    </xf>
    <xf numFmtId="0" fontId="58" fillId="0" borderId="40" xfId="0" applyFont="1" applyBorder="1" applyAlignment="1">
      <alignment vertical="center" wrapText="1"/>
    </xf>
    <xf numFmtId="0" fontId="58" fillId="0" borderId="38" xfId="0" applyNumberFormat="1" applyFont="1" applyBorder="1" applyAlignment="1">
      <alignment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right" vertical="center" wrapText="1" indent="1"/>
    </xf>
    <xf numFmtId="0" fontId="6" fillId="0" borderId="43" xfId="0" applyFont="1" applyBorder="1" applyAlignment="1">
      <alignment vertical="center" wrapText="1"/>
    </xf>
    <xf numFmtId="0" fontId="58" fillId="0" borderId="42" xfId="0" applyFont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right" vertical="center" indent="1"/>
    </xf>
    <xf numFmtId="0" fontId="68" fillId="0" borderId="36" xfId="0" applyFont="1" applyBorder="1" applyAlignment="1">
      <alignment horizontal="left" vertical="center" wrapText="1"/>
    </xf>
    <xf numFmtId="0" fontId="68" fillId="0" borderId="40" xfId="0" applyFont="1" applyBorder="1" applyAlignment="1">
      <alignment vertical="center" wrapText="1"/>
    </xf>
    <xf numFmtId="0" fontId="0" fillId="0" borderId="66" xfId="0" applyFont="1" applyBorder="1" applyAlignment="1">
      <alignment horizontal="left" vertical="center" wrapText="1" indent="1"/>
    </xf>
    <xf numFmtId="3" fontId="0" fillId="0" borderId="66" xfId="0" applyNumberFormat="1" applyFont="1" applyBorder="1" applyAlignment="1">
      <alignment horizontal="right" vertical="center" wrapText="1" indent="1"/>
    </xf>
    <xf numFmtId="3" fontId="0" fillId="0" borderId="49" xfId="0" applyNumberFormat="1" applyFont="1" applyBorder="1" applyAlignment="1">
      <alignment horizontal="right" vertical="center" wrapText="1" indent="1"/>
    </xf>
    <xf numFmtId="3" fontId="25" fillId="0" borderId="49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indent="1"/>
    </xf>
    <xf numFmtId="3" fontId="59" fillId="0" borderId="31" xfId="0" applyNumberFormat="1" applyFont="1" applyBorder="1" applyAlignment="1">
      <alignment horizontal="right" vertical="center" wrapText="1" indent="1"/>
    </xf>
    <xf numFmtId="0" fontId="61" fillId="0" borderId="11" xfId="0" applyFont="1" applyBorder="1" applyAlignment="1" quotePrefix="1">
      <alignment horizontal="justify" vertical="top" wrapText="1"/>
    </xf>
    <xf numFmtId="0" fontId="61" fillId="0" borderId="10" xfId="0" applyFont="1" applyBorder="1" applyAlignment="1" quotePrefix="1">
      <alignment horizontal="justify" vertical="top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24" fillId="0" borderId="0" xfId="0" applyNumberFormat="1" applyFont="1" applyBorder="1" applyAlignment="1">
      <alignment horizontal="right" vertical="center" wrapText="1" indent="1"/>
    </xf>
    <xf numFmtId="0" fontId="8" fillId="0" borderId="16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left" vertical="top" wrapText="1" indent="4"/>
    </xf>
    <xf numFmtId="0" fontId="15" fillId="0" borderId="0" xfId="0" applyFont="1" applyBorder="1" applyAlignment="1">
      <alignment horizontal="left" vertical="top" wrapText="1" indent="4"/>
    </xf>
    <xf numFmtId="0" fontId="15" fillId="0" borderId="58" xfId="0" applyFont="1" applyBorder="1" applyAlignment="1">
      <alignment vertical="top" wrapText="1"/>
    </xf>
    <xf numFmtId="0" fontId="69" fillId="0" borderId="0" xfId="0" applyFont="1" applyAlignment="1">
      <alignment/>
    </xf>
    <xf numFmtId="0" fontId="4" fillId="0" borderId="58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2"/>
    </xf>
    <xf numFmtId="0" fontId="8" fillId="0" borderId="14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30" xfId="0" applyFont="1" applyBorder="1" applyAlignment="1">
      <alignment horizontal="right"/>
    </xf>
    <xf numFmtId="0" fontId="4" fillId="0" borderId="0" xfId="0" applyFont="1" applyAlignment="1">
      <alignment horizontal="left" vertical="top" wrapText="1" inden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58" xfId="0" applyFont="1" applyBorder="1" applyAlignment="1">
      <alignment horizontal="left" vertical="top" wrapText="1" indent="2"/>
    </xf>
    <xf numFmtId="0" fontId="15" fillId="0" borderId="0" xfId="0" applyFont="1" applyBorder="1" applyAlignment="1">
      <alignment horizontal="left" vertical="top" wrapText="1" indent="2"/>
    </xf>
    <xf numFmtId="0" fontId="15" fillId="0" borderId="68" xfId="0" applyFont="1" applyBorder="1" applyAlignment="1">
      <alignment horizontal="left" vertical="top" wrapText="1" indent="3"/>
    </xf>
    <xf numFmtId="0" fontId="15" fillId="0" borderId="59" xfId="0" applyFont="1" applyBorder="1" applyAlignment="1">
      <alignment horizontal="left" vertical="top" wrapText="1" indent="3"/>
    </xf>
    <xf numFmtId="0" fontId="15" fillId="0" borderId="58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vertical="top" wrapText="1"/>
    </xf>
    <xf numFmtId="0" fontId="4" fillId="0" borderId="58" xfId="0" applyFont="1" applyBorder="1" applyAlignment="1">
      <alignment horizontal="left" vertical="top" wrapText="1" indent="1"/>
    </xf>
    <xf numFmtId="0" fontId="8" fillId="0" borderId="14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5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58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4" fillId="0" borderId="6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19" xfId="0" applyFont="1" applyBorder="1" applyAlignment="1">
      <alignment vertical="top" wrapText="1"/>
    </xf>
    <xf numFmtId="0" fontId="4" fillId="0" borderId="28" xfId="0" applyFont="1" applyBorder="1" applyAlignment="1">
      <alignment wrapText="1"/>
    </xf>
    <xf numFmtId="0" fontId="15" fillId="0" borderId="58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5" fillId="0" borderId="60" xfId="0" applyFont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18" fillId="0" borderId="14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9" fillId="0" borderId="68" xfId="0" applyFont="1" applyBorder="1" applyAlignment="1">
      <alignment horizontal="left" vertical="top" wrapText="1" indent="3"/>
    </xf>
    <xf numFmtId="0" fontId="19" fillId="0" borderId="59" xfId="0" applyFont="1" applyBorder="1" applyAlignment="1">
      <alignment horizontal="left" vertical="top" wrapText="1" indent="3"/>
    </xf>
    <xf numFmtId="0" fontId="15" fillId="0" borderId="60" xfId="0" applyFont="1" applyBorder="1" applyAlignment="1">
      <alignment horizontal="left" vertical="center" wrapText="1" indent="1"/>
    </xf>
    <xf numFmtId="0" fontId="15" fillId="0" borderId="30" xfId="0" applyFont="1" applyBorder="1" applyAlignment="1">
      <alignment horizontal="left" vertical="center" wrapText="1" indent="1"/>
    </xf>
    <xf numFmtId="0" fontId="15" fillId="0" borderId="58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0" fillId="0" borderId="28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3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16" xfId="0" applyBorder="1" applyAlignment="1">
      <alignment vertical="top" wrapText="1"/>
    </xf>
    <xf numFmtId="0" fontId="18" fillId="0" borderId="14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167" fontId="25" fillId="0" borderId="13" xfId="0" applyNumberFormat="1" applyFont="1" applyBorder="1" applyAlignment="1">
      <alignment horizontal="center" vertical="center" wrapText="1"/>
    </xf>
    <xf numFmtId="167" fontId="25" fillId="0" borderId="11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7" fontId="25" fillId="0" borderId="36" xfId="0" applyNumberFormat="1" applyFont="1" applyBorder="1" applyAlignment="1">
      <alignment horizontal="center" vertical="center" wrapText="1"/>
    </xf>
    <xf numFmtId="167" fontId="25" fillId="0" borderId="35" xfId="0" applyNumberFormat="1" applyFont="1" applyBorder="1" applyAlignment="1">
      <alignment horizontal="center" vertical="center" wrapText="1"/>
    </xf>
    <xf numFmtId="167" fontId="25" fillId="0" borderId="40" xfId="0" applyNumberFormat="1" applyFont="1" applyBorder="1" applyAlignment="1">
      <alignment horizontal="center" vertical="center" wrapText="1"/>
    </xf>
    <xf numFmtId="167" fontId="25" fillId="0" borderId="12" xfId="0" applyNumberFormat="1" applyFont="1" applyBorder="1" applyAlignment="1">
      <alignment horizontal="center" vertical="center" wrapText="1"/>
    </xf>
    <xf numFmtId="167" fontId="25" fillId="0" borderId="43" xfId="0" applyNumberFormat="1" applyFont="1" applyBorder="1" applyAlignment="1">
      <alignment horizontal="center" vertical="center" wrapText="1"/>
    </xf>
    <xf numFmtId="167" fontId="25" fillId="0" borderId="27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7" fontId="4" fillId="0" borderId="59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5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7" fontId="5" fillId="0" borderId="0" xfId="0" applyNumberFormat="1" applyFont="1" applyAlignment="1">
      <alignment horizontal="center"/>
    </xf>
    <xf numFmtId="167" fontId="1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22" fillId="0" borderId="3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59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0" fillId="0" borderId="59" xfId="0" applyFont="1" applyBorder="1" applyAlignment="1">
      <alignment horizontal="right" vertical="top" wrapText="1"/>
    </xf>
    <xf numFmtId="0" fontId="51" fillId="0" borderId="36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4" xfId="0" applyFont="1" applyBorder="1" applyAlignment="1">
      <alignment horizontal="center" vertical="top" wrapText="1"/>
    </xf>
    <xf numFmtId="3" fontId="58" fillId="0" borderId="11" xfId="0" applyNumberFormat="1" applyFont="1" applyBorder="1" applyAlignment="1">
      <alignment horizontal="right" vertical="center" wrapText="1" indent="1"/>
    </xf>
    <xf numFmtId="3" fontId="58" fillId="0" borderId="11" xfId="0" applyNumberFormat="1" applyFont="1" applyBorder="1" applyAlignment="1">
      <alignment horizontal="right" vertical="center" indent="1"/>
    </xf>
    <xf numFmtId="3" fontId="58" fillId="0" borderId="12" xfId="0" applyNumberFormat="1" applyFont="1" applyBorder="1" applyAlignment="1">
      <alignment horizontal="right" vertical="center" wrapText="1" indent="1"/>
    </xf>
    <xf numFmtId="3" fontId="58" fillId="0" borderId="12" xfId="0" applyNumberFormat="1" applyFont="1" applyBorder="1" applyAlignment="1">
      <alignment horizontal="right" vertical="center" indent="1"/>
    </xf>
    <xf numFmtId="3" fontId="58" fillId="0" borderId="27" xfId="0" applyNumberFormat="1" applyFont="1" applyBorder="1" applyAlignment="1">
      <alignment horizontal="right" vertical="center" inden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right" vertical="center"/>
    </xf>
    <xf numFmtId="0" fontId="22" fillId="0" borderId="3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167" fontId="2" fillId="0" borderId="70" xfId="0" applyNumberFormat="1" applyFont="1" applyBorder="1" applyAlignment="1">
      <alignment horizontal="center" vertical="center" wrapText="1"/>
    </xf>
    <xf numFmtId="167" fontId="2" fillId="0" borderId="71" xfId="0" applyNumberFormat="1" applyFont="1" applyBorder="1" applyAlignment="1">
      <alignment horizontal="center" vertical="center" wrapText="1"/>
    </xf>
    <xf numFmtId="167" fontId="2" fillId="0" borderId="64" xfId="0" applyNumberFormat="1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75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167" fontId="1" fillId="0" borderId="75" xfId="0" applyNumberFormat="1" applyFont="1" applyBorder="1" applyAlignment="1">
      <alignment horizontal="center" vertical="center" wrapText="1"/>
    </xf>
    <xf numFmtId="0" fontId="5" fillId="0" borderId="77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76" xfId="0" applyFont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2" fillId="0" borderId="72" xfId="0" applyFont="1" applyBorder="1" applyAlignment="1">
      <alignment horizontal="left" vertical="center" indent="1"/>
    </xf>
    <xf numFmtId="0" fontId="0" fillId="0" borderId="73" xfId="0" applyFont="1" applyBorder="1" applyAlignment="1">
      <alignment horizontal="left" vertical="center" indent="1"/>
    </xf>
    <xf numFmtId="0" fontId="5" fillId="0" borderId="6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" fillId="0" borderId="62" xfId="0" applyFont="1" applyBorder="1" applyAlignment="1">
      <alignment horizontal="left" vertical="center" indent="1"/>
    </xf>
    <xf numFmtId="0" fontId="65" fillId="0" borderId="0" xfId="0" applyFont="1" applyBorder="1" applyAlignment="1">
      <alignment horizontal="left" vertical="center" indent="1"/>
    </xf>
    <xf numFmtId="167" fontId="1" fillId="0" borderId="6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right"/>
    </xf>
    <xf numFmtId="0" fontId="0" fillId="0" borderId="59" xfId="0" applyBorder="1" applyAlignment="1">
      <alignment horizontal="right"/>
    </xf>
    <xf numFmtId="167" fontId="5" fillId="0" borderId="0" xfId="0" applyNumberFormat="1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9" fillId="0" borderId="3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5" fillId="0" borderId="59" xfId="0" applyFont="1" applyBorder="1" applyAlignment="1">
      <alignment horizontal="right" vertical="top" wrapText="1"/>
    </xf>
    <xf numFmtId="0" fontId="1" fillId="0" borderId="5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right"/>
    </xf>
    <xf numFmtId="167" fontId="8" fillId="0" borderId="38" xfId="0" applyNumberFormat="1" applyFont="1" applyBorder="1" applyAlignment="1">
      <alignment horizontal="center" vertical="top" wrapText="1"/>
    </xf>
    <xf numFmtId="167" fontId="8" fillId="0" borderId="69" xfId="0" applyNumberFormat="1" applyFont="1" applyBorder="1" applyAlignment="1">
      <alignment horizontal="center" vertical="top" wrapText="1"/>
    </xf>
    <xf numFmtId="167" fontId="8" fillId="0" borderId="3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 wrapText="1"/>
    </xf>
    <xf numFmtId="167" fontId="8" fillId="0" borderId="36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67" fontId="8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3.28125" style="0" customWidth="1"/>
    <col min="3" max="3" width="10.140625" style="23" customWidth="1"/>
    <col min="4" max="4" width="14.140625" style="23" customWidth="1"/>
    <col min="5" max="5" width="11.57421875" style="0" customWidth="1"/>
  </cols>
  <sheetData>
    <row r="2" ht="18.75" customHeight="1">
      <c r="A2" s="463" t="s">
        <v>478</v>
      </c>
    </row>
    <row r="3" spans="1:5" ht="12.75">
      <c r="A3" s="478" t="s">
        <v>467</v>
      </c>
      <c r="B3" s="478"/>
      <c r="C3" s="478"/>
      <c r="D3" s="478"/>
      <c r="E3" s="479"/>
    </row>
    <row r="4" spans="1:4" ht="8.25" customHeight="1">
      <c r="A4" s="7"/>
      <c r="B4" s="2"/>
      <c r="C4" s="51"/>
      <c r="D4" s="51"/>
    </row>
    <row r="5" spans="1:5" ht="30" customHeight="1">
      <c r="A5" s="470" t="s">
        <v>185</v>
      </c>
      <c r="B5" s="471"/>
      <c r="C5" s="471"/>
      <c r="D5" s="471"/>
      <c r="E5" s="8"/>
    </row>
    <row r="6" spans="1:4" ht="7.5" customHeight="1">
      <c r="A6" s="7"/>
      <c r="B6" s="2"/>
      <c r="C6" s="51"/>
      <c r="D6" s="51"/>
    </row>
    <row r="7" spans="1:4" ht="13.5" thickBot="1">
      <c r="A7" s="9"/>
      <c r="B7" s="3"/>
      <c r="C7" s="472" t="s">
        <v>6</v>
      </c>
      <c r="D7" s="472"/>
    </row>
    <row r="8" spans="1:4" ht="25.5" customHeight="1" thickBot="1" thickTop="1">
      <c r="A8" s="474" t="s">
        <v>136</v>
      </c>
      <c r="B8" s="475"/>
      <c r="C8" s="124"/>
      <c r="D8" s="125" t="s">
        <v>7</v>
      </c>
    </row>
    <row r="9" spans="1:4" ht="13.5" thickTop="1">
      <c r="A9" s="493" t="s">
        <v>383</v>
      </c>
      <c r="B9" s="469"/>
      <c r="C9" s="293"/>
      <c r="D9" s="294"/>
    </row>
    <row r="10" spans="1:4" ht="12.75">
      <c r="A10" s="464" t="s">
        <v>384</v>
      </c>
      <c r="B10" s="465"/>
      <c r="C10" s="293"/>
      <c r="D10" s="294"/>
    </row>
    <row r="11" spans="1:4" ht="12.75">
      <c r="A11" s="490" t="s">
        <v>119</v>
      </c>
      <c r="B11" s="488"/>
      <c r="C11" s="194"/>
      <c r="D11" s="294">
        <f>C12+C15</f>
        <v>431000</v>
      </c>
    </row>
    <row r="12" spans="1:4" ht="12.75">
      <c r="A12" s="490" t="s">
        <v>391</v>
      </c>
      <c r="B12" s="473"/>
      <c r="C12" s="194">
        <f>B13+B14</f>
        <v>428000</v>
      </c>
      <c r="D12" s="294"/>
    </row>
    <row r="13" spans="1:4" ht="12.75">
      <c r="A13" s="276" t="s">
        <v>381</v>
      </c>
      <c r="B13" s="290">
        <v>425000</v>
      </c>
      <c r="C13" s="194"/>
      <c r="D13" s="294"/>
    </row>
    <row r="14" spans="1:4" ht="12.75">
      <c r="A14" s="276" t="s">
        <v>382</v>
      </c>
      <c r="B14" s="290">
        <v>3000</v>
      </c>
      <c r="C14" s="194"/>
      <c r="D14" s="294"/>
    </row>
    <row r="15" spans="1:4" ht="12.75">
      <c r="A15" s="490" t="s">
        <v>120</v>
      </c>
      <c r="B15" s="473"/>
      <c r="C15" s="194">
        <v>3000</v>
      </c>
      <c r="D15" s="294"/>
    </row>
    <row r="16" spans="1:4" ht="12.75">
      <c r="A16" s="276" t="s">
        <v>121</v>
      </c>
      <c r="B16" s="295"/>
      <c r="C16" s="194"/>
      <c r="D16" s="294">
        <f>SUM(C17+C18)</f>
        <v>40400</v>
      </c>
    </row>
    <row r="17" spans="1:4" ht="12.75">
      <c r="A17" s="497" t="s">
        <v>196</v>
      </c>
      <c r="B17" s="489"/>
      <c r="C17" s="194">
        <v>40000</v>
      </c>
      <c r="D17" s="296"/>
    </row>
    <row r="18" spans="1:4" ht="12.75">
      <c r="A18" s="497" t="s">
        <v>197</v>
      </c>
      <c r="B18" s="489"/>
      <c r="C18" s="194">
        <v>400</v>
      </c>
      <c r="D18" s="296"/>
    </row>
    <row r="19" spans="1:4" ht="12.75">
      <c r="A19" s="490" t="s">
        <v>198</v>
      </c>
      <c r="B19" s="488"/>
      <c r="C19" s="194"/>
      <c r="D19" s="294">
        <f>C20+C21</f>
        <v>4500</v>
      </c>
    </row>
    <row r="20" spans="1:4" ht="12.75">
      <c r="A20" s="276" t="s">
        <v>199</v>
      </c>
      <c r="B20" s="277"/>
      <c r="C20" s="194">
        <v>1500</v>
      </c>
      <c r="D20" s="294"/>
    </row>
    <row r="21" spans="1:4" ht="13.5" thickBot="1">
      <c r="A21" s="297" t="s">
        <v>200</v>
      </c>
      <c r="B21" s="298"/>
      <c r="C21" s="299">
        <v>3000</v>
      </c>
      <c r="D21" s="300"/>
    </row>
    <row r="22" spans="1:4" ht="14.25" thickBot="1" thickTop="1">
      <c r="A22" s="466" t="s">
        <v>122</v>
      </c>
      <c r="B22" s="467"/>
      <c r="C22" s="301"/>
      <c r="D22" s="302">
        <f>SUM(D10:D19)</f>
        <v>475900</v>
      </c>
    </row>
    <row r="23" spans="1:6" ht="14.25" thickBot="1" thickTop="1">
      <c r="A23" s="303" t="s">
        <v>124</v>
      </c>
      <c r="B23" s="304"/>
      <c r="C23" s="305"/>
      <c r="D23" s="306">
        <v>340620</v>
      </c>
      <c r="F23" s="120"/>
    </row>
    <row r="24" spans="1:4" ht="13.5" thickTop="1">
      <c r="A24" s="493" t="s">
        <v>385</v>
      </c>
      <c r="B24" s="469"/>
      <c r="C24" s="307"/>
      <c r="D24" s="308"/>
    </row>
    <row r="25" spans="1:4" ht="12.75">
      <c r="A25" s="484" t="s">
        <v>400</v>
      </c>
      <c r="B25" s="485"/>
      <c r="C25" s="62"/>
      <c r="D25" s="53">
        <v>240369</v>
      </c>
    </row>
    <row r="26" spans="1:4" ht="12.75">
      <c r="A26" s="484" t="s">
        <v>401</v>
      </c>
      <c r="B26" s="485"/>
      <c r="C26" s="62"/>
      <c r="D26" s="53">
        <v>385382</v>
      </c>
    </row>
    <row r="27" spans="1:4" ht="12.75">
      <c r="A27" s="484" t="s">
        <v>402</v>
      </c>
      <c r="B27" s="485"/>
      <c r="C27" s="62"/>
      <c r="D27" s="53">
        <v>177048</v>
      </c>
    </row>
    <row r="28" spans="1:4" ht="13.5" customHeight="1">
      <c r="A28" s="484" t="s">
        <v>403</v>
      </c>
      <c r="B28" s="485"/>
      <c r="C28" s="62"/>
      <c r="D28" s="53">
        <v>24044</v>
      </c>
    </row>
    <row r="29" spans="1:4" ht="12.75">
      <c r="A29" s="484" t="s">
        <v>404</v>
      </c>
      <c r="B29" s="485"/>
      <c r="C29" s="62"/>
      <c r="D29" s="53">
        <v>12287</v>
      </c>
    </row>
    <row r="30" spans="1:4" ht="12.75" customHeight="1">
      <c r="A30" s="480" t="s">
        <v>405</v>
      </c>
      <c r="B30" s="481"/>
      <c r="C30" s="62"/>
      <c r="D30" s="53">
        <f>C33+C31+C32</f>
        <v>116308</v>
      </c>
    </row>
    <row r="31" spans="1:4" ht="12.75">
      <c r="A31" s="460" t="s">
        <v>407</v>
      </c>
      <c r="B31" s="461"/>
      <c r="C31" s="62">
        <v>3691</v>
      </c>
      <c r="D31" s="53"/>
    </row>
    <row r="32" spans="1:4" ht="12.75">
      <c r="A32" s="460" t="s">
        <v>422</v>
      </c>
      <c r="B32" s="461"/>
      <c r="C32" s="62">
        <v>1398</v>
      </c>
      <c r="D32" s="53"/>
    </row>
    <row r="33" spans="1:4" ht="24.75" customHeight="1">
      <c r="A33" s="460" t="s">
        <v>423</v>
      </c>
      <c r="B33" s="461"/>
      <c r="C33" s="62">
        <v>111219</v>
      </c>
      <c r="D33" s="53"/>
    </row>
    <row r="34" spans="1:4" ht="12.75">
      <c r="A34" s="462" t="s">
        <v>406</v>
      </c>
      <c r="B34" s="498"/>
      <c r="C34" s="62"/>
      <c r="D34" s="53">
        <f>C35</f>
        <v>410558</v>
      </c>
    </row>
    <row r="35" spans="1:4" ht="13.5" customHeight="1" thickBot="1">
      <c r="A35" s="482" t="s">
        <v>75</v>
      </c>
      <c r="B35" s="483"/>
      <c r="C35" s="65">
        <v>410558</v>
      </c>
      <c r="D35" s="54"/>
    </row>
    <row r="36" spans="1:4" ht="14.25" thickBot="1" thickTop="1">
      <c r="A36" s="491" t="s">
        <v>125</v>
      </c>
      <c r="B36" s="492"/>
      <c r="C36" s="310"/>
      <c r="D36" s="311">
        <f>SUM(D25:D35)</f>
        <v>1365996</v>
      </c>
    </row>
    <row r="37" spans="1:4" ht="13.5" thickTop="1">
      <c r="A37" s="468" t="s">
        <v>386</v>
      </c>
      <c r="B37" s="459"/>
      <c r="C37" s="312"/>
      <c r="D37" s="313"/>
    </row>
    <row r="38" spans="1:4" ht="12.75">
      <c r="A38" s="486" t="s">
        <v>8</v>
      </c>
      <c r="B38" s="487"/>
      <c r="C38" s="314"/>
      <c r="D38" s="296">
        <v>286578</v>
      </c>
    </row>
    <row r="39" spans="1:4" s="6" customFormat="1" ht="12.75">
      <c r="A39" s="495" t="s">
        <v>9</v>
      </c>
      <c r="B39" s="496"/>
      <c r="C39" s="315"/>
      <c r="D39" s="316"/>
    </row>
    <row r="40" spans="1:4" s="6" customFormat="1" ht="13.5" thickBot="1">
      <c r="A40" s="476" t="s">
        <v>29</v>
      </c>
      <c r="B40" s="477"/>
      <c r="C40" s="315"/>
      <c r="D40" s="316"/>
    </row>
    <row r="41" spans="1:4" ht="14.25" thickBot="1" thickTop="1">
      <c r="A41" s="491" t="s">
        <v>165</v>
      </c>
      <c r="B41" s="492"/>
      <c r="C41" s="317"/>
      <c r="D41" s="318">
        <f>SUM(D38:D40)</f>
        <v>286578</v>
      </c>
    </row>
    <row r="42" spans="1:4" ht="13.5" thickTop="1">
      <c r="A42" s="493" t="s">
        <v>387</v>
      </c>
      <c r="B42" s="469"/>
      <c r="C42" s="310"/>
      <c r="D42" s="311"/>
    </row>
    <row r="43" spans="1:4" ht="12.75">
      <c r="A43" s="486" t="s">
        <v>126</v>
      </c>
      <c r="B43" s="487"/>
      <c r="C43" s="194"/>
      <c r="D43" s="294">
        <v>4665</v>
      </c>
    </row>
    <row r="44" spans="1:4" ht="13.5" thickBot="1">
      <c r="A44" s="499" t="s">
        <v>127</v>
      </c>
      <c r="B44" s="500"/>
      <c r="C44" s="299"/>
      <c r="D44" s="300"/>
    </row>
    <row r="45" spans="1:4" ht="14.25" thickBot="1" thickTop="1">
      <c r="A45" s="491" t="s">
        <v>167</v>
      </c>
      <c r="B45" s="492"/>
      <c r="C45" s="307"/>
      <c r="D45" s="308">
        <f>SUM(D43:D44)</f>
        <v>4665</v>
      </c>
    </row>
    <row r="46" spans="1:4" ht="13.5" thickTop="1">
      <c r="A46" s="493" t="s">
        <v>388</v>
      </c>
      <c r="B46" s="469"/>
      <c r="C46" s="319"/>
      <c r="D46" s="320"/>
    </row>
    <row r="47" spans="1:4" ht="12.75">
      <c r="A47" s="486" t="s">
        <v>129</v>
      </c>
      <c r="B47" s="487"/>
      <c r="C47" s="194"/>
      <c r="D47" s="294"/>
    </row>
    <row r="48" spans="1:4" ht="13.5" thickBot="1">
      <c r="A48" s="499" t="s">
        <v>128</v>
      </c>
      <c r="B48" s="500"/>
      <c r="C48" s="299"/>
      <c r="D48" s="300">
        <v>8500</v>
      </c>
    </row>
    <row r="49" spans="1:4" ht="14.25" thickBot="1" thickTop="1">
      <c r="A49" s="491" t="s">
        <v>169</v>
      </c>
      <c r="B49" s="492"/>
      <c r="C49" s="301"/>
      <c r="D49" s="302">
        <f>D47+D48</f>
        <v>8500</v>
      </c>
    </row>
    <row r="50" spans="1:4" ht="13.5" thickTop="1">
      <c r="A50" s="493" t="s">
        <v>389</v>
      </c>
      <c r="B50" s="494"/>
      <c r="C50" s="307"/>
      <c r="D50" s="308"/>
    </row>
    <row r="51" spans="1:4" ht="12.75">
      <c r="A51" s="486" t="s">
        <v>130</v>
      </c>
      <c r="B51" s="503"/>
      <c r="C51" s="307"/>
      <c r="D51" s="308"/>
    </row>
    <row r="52" spans="1:4" ht="13.5" thickBot="1">
      <c r="A52" s="499" t="s">
        <v>131</v>
      </c>
      <c r="B52" s="500"/>
      <c r="C52" s="301"/>
      <c r="D52" s="302"/>
    </row>
    <row r="53" spans="1:4" ht="14.25" thickBot="1" thickTop="1">
      <c r="A53" s="491" t="s">
        <v>171</v>
      </c>
      <c r="B53" s="504"/>
      <c r="C53" s="301"/>
      <c r="D53" s="302">
        <f>D51+D52</f>
        <v>0</v>
      </c>
    </row>
    <row r="54" spans="1:4" s="38" customFormat="1" ht="28.5" customHeight="1" thickTop="1">
      <c r="A54" s="493" t="s">
        <v>172</v>
      </c>
      <c r="B54" s="469"/>
      <c r="C54" s="505"/>
      <c r="D54" s="311"/>
    </row>
    <row r="55" spans="1:4" s="38" customFormat="1" ht="14.25" customHeight="1">
      <c r="A55" s="486" t="s">
        <v>134</v>
      </c>
      <c r="B55" s="487"/>
      <c r="C55" s="323"/>
      <c r="D55" s="296"/>
    </row>
    <row r="56" spans="1:4" s="38" customFormat="1" ht="14.25" customHeight="1" thickBot="1">
      <c r="A56" s="499" t="s">
        <v>135</v>
      </c>
      <c r="B56" s="500"/>
      <c r="C56" s="324"/>
      <c r="D56" s="321">
        <v>3000</v>
      </c>
    </row>
    <row r="57" spans="1:4" s="38" customFormat="1" ht="14.25" customHeight="1" thickBot="1" thickTop="1">
      <c r="A57" s="501" t="s">
        <v>173</v>
      </c>
      <c r="B57" s="502"/>
      <c r="C57" s="324"/>
      <c r="D57" s="318">
        <f>D55+D56</f>
        <v>3000</v>
      </c>
    </row>
    <row r="58" spans="1:4" ht="14.25" thickBot="1" thickTop="1">
      <c r="A58" s="491" t="s">
        <v>177</v>
      </c>
      <c r="B58" s="492"/>
      <c r="C58" s="322"/>
      <c r="D58" s="318">
        <f>SUM(D22+D36+D41+D45+D49+D57+D23+D53)</f>
        <v>2485259</v>
      </c>
    </row>
    <row r="59" spans="1:4" ht="13.5" thickTop="1">
      <c r="A59" s="291" t="s">
        <v>390</v>
      </c>
      <c r="B59" s="292"/>
      <c r="C59" s="319"/>
      <c r="D59" s="311"/>
    </row>
    <row r="60" spans="1:4" ht="12.75">
      <c r="A60" s="275" t="s">
        <v>116</v>
      </c>
      <c r="B60" s="87"/>
      <c r="C60" s="194"/>
      <c r="D60" s="294">
        <f>C62</f>
        <v>437353</v>
      </c>
    </row>
    <row r="61" spans="1:4" ht="12.75">
      <c r="A61" s="497" t="s">
        <v>408</v>
      </c>
      <c r="B61" s="489"/>
      <c r="C61" s="194"/>
      <c r="D61" s="294"/>
    </row>
    <row r="62" spans="1:4" ht="25.5">
      <c r="A62" s="275" t="s">
        <v>410</v>
      </c>
      <c r="B62" s="314"/>
      <c r="C62" s="114">
        <f>B63+B64</f>
        <v>437353</v>
      </c>
      <c r="D62" s="296"/>
    </row>
    <row r="63" spans="1:4" ht="12.75">
      <c r="A63" s="275" t="s">
        <v>117</v>
      </c>
      <c r="B63" s="314">
        <v>403817</v>
      </c>
      <c r="C63" s="73"/>
      <c r="D63" s="296"/>
    </row>
    <row r="64" spans="1:4" ht="13.5" thickBot="1">
      <c r="A64" s="275" t="s">
        <v>409</v>
      </c>
      <c r="B64" s="314">
        <v>33536</v>
      </c>
      <c r="C64" s="73"/>
      <c r="D64" s="296"/>
    </row>
    <row r="65" spans="1:4" ht="14.25" thickBot="1" thickTop="1">
      <c r="A65" s="309" t="s">
        <v>175</v>
      </c>
      <c r="B65" s="52"/>
      <c r="C65" s="317"/>
      <c r="D65" s="318">
        <f>D60</f>
        <v>437353</v>
      </c>
    </row>
    <row r="66" spans="1:4" ht="14.25" thickBot="1" thickTop="1">
      <c r="A66" s="491" t="s">
        <v>176</v>
      </c>
      <c r="B66" s="492"/>
      <c r="C66" s="317"/>
      <c r="D66" s="318">
        <f>D58+D65</f>
        <v>2922612</v>
      </c>
    </row>
    <row r="67" ht="13.5" thickTop="1"/>
  </sheetData>
  <sheetProtection/>
  <mergeCells count="50">
    <mergeCell ref="A57:B57"/>
    <mergeCell ref="A55:B55"/>
    <mergeCell ref="A51:B51"/>
    <mergeCell ref="A52:B52"/>
    <mergeCell ref="A53:B53"/>
    <mergeCell ref="A56:B56"/>
    <mergeCell ref="A54:C54"/>
    <mergeCell ref="A45:B45"/>
    <mergeCell ref="A48:B48"/>
    <mergeCell ref="A46:B46"/>
    <mergeCell ref="A44:B44"/>
    <mergeCell ref="A47:B47"/>
    <mergeCell ref="A43:B43"/>
    <mergeCell ref="A41:B41"/>
    <mergeCell ref="A42:B42"/>
    <mergeCell ref="A27:B27"/>
    <mergeCell ref="A31:B31"/>
    <mergeCell ref="A33:B33"/>
    <mergeCell ref="A34:B34"/>
    <mergeCell ref="A32:B32"/>
    <mergeCell ref="A22:B22"/>
    <mergeCell ref="A24:B24"/>
    <mergeCell ref="A25:B25"/>
    <mergeCell ref="A37:B37"/>
    <mergeCell ref="A11:B11"/>
    <mergeCell ref="A12:B12"/>
    <mergeCell ref="A15:B15"/>
    <mergeCell ref="A8:B8"/>
    <mergeCell ref="A9:B9"/>
    <mergeCell ref="A10:B10"/>
    <mergeCell ref="A66:B66"/>
    <mergeCell ref="A58:B58"/>
    <mergeCell ref="A61:B61"/>
    <mergeCell ref="A3:E3"/>
    <mergeCell ref="A36:B36"/>
    <mergeCell ref="A30:B30"/>
    <mergeCell ref="A5:D5"/>
    <mergeCell ref="A28:B28"/>
    <mergeCell ref="C7:D7"/>
    <mergeCell ref="A17:B17"/>
    <mergeCell ref="A49:B49"/>
    <mergeCell ref="A50:B50"/>
    <mergeCell ref="A39:B39"/>
    <mergeCell ref="A18:B18"/>
    <mergeCell ref="A19:B19"/>
    <mergeCell ref="A35:B35"/>
    <mergeCell ref="A29:B29"/>
    <mergeCell ref="A38:B38"/>
    <mergeCell ref="A26:B26"/>
    <mergeCell ref="A40:B40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7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75.140625" style="27" customWidth="1"/>
    <col min="2" max="2" width="12.28125" style="27" customWidth="1"/>
    <col min="3" max="3" width="13.8515625" style="0" bestFit="1" customWidth="1"/>
    <col min="4" max="4" width="11.00390625" style="0" customWidth="1"/>
    <col min="5" max="5" width="10.7109375" style="0" customWidth="1"/>
    <col min="6" max="6" width="12.00390625" style="0" bestFit="1" customWidth="1"/>
    <col min="7" max="7" width="13.7109375" style="0" customWidth="1"/>
    <col min="8" max="8" width="14.28125" style="0" customWidth="1"/>
    <col min="9" max="9" width="13.140625" style="0" customWidth="1"/>
    <col min="10" max="10" width="12.7109375" style="0" customWidth="1"/>
    <col min="11" max="11" width="13.8515625" style="0" customWidth="1"/>
    <col min="12" max="12" width="14.140625" style="0" customWidth="1"/>
    <col min="13" max="13" width="14.8515625" style="0" customWidth="1"/>
    <col min="14" max="14" width="11.7109375" style="0" customWidth="1"/>
    <col min="15" max="15" width="10.00390625" style="0" customWidth="1"/>
    <col min="16" max="16" width="13.421875" style="0" customWidth="1"/>
    <col min="17" max="17" width="12.00390625" style="0" customWidth="1"/>
    <col min="18" max="18" width="13.00390625" style="0" customWidth="1"/>
    <col min="19" max="19" width="14.140625" style="0" customWidth="1"/>
    <col min="20" max="20" width="14.28125" style="0" customWidth="1"/>
  </cols>
  <sheetData>
    <row r="1" spans="1:2" ht="12.75">
      <c r="A1" s="31" t="s">
        <v>476</v>
      </c>
      <c r="B1" s="31"/>
    </row>
    <row r="2" spans="1:2" ht="12.75">
      <c r="A2" s="31"/>
      <c r="B2" s="31"/>
    </row>
    <row r="3" spans="1:20" ht="31.5" customHeight="1">
      <c r="A3" s="614" t="s">
        <v>181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24"/>
      <c r="P3" s="624"/>
      <c r="Q3" s="624"/>
      <c r="R3" s="624"/>
      <c r="S3" s="624"/>
      <c r="T3" s="624"/>
    </row>
    <row r="4" spans="1:20" ht="14.25" thickBot="1">
      <c r="A4" s="655" t="s">
        <v>114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551"/>
      <c r="P4" s="551"/>
      <c r="Q4" s="551"/>
      <c r="R4" s="551"/>
      <c r="S4" s="551"/>
      <c r="T4" s="551"/>
    </row>
    <row r="5" spans="1:20" ht="13.5" thickBot="1">
      <c r="A5" s="640" t="s">
        <v>1</v>
      </c>
      <c r="B5" s="85"/>
      <c r="C5" s="575" t="s">
        <v>56</v>
      </c>
      <c r="D5" s="574" t="s">
        <v>153</v>
      </c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643"/>
      <c r="P5" s="643"/>
      <c r="Q5" s="643"/>
      <c r="R5" s="643"/>
      <c r="S5" s="643"/>
      <c r="T5" s="644"/>
    </row>
    <row r="6" spans="1:20" ht="13.5" thickBot="1">
      <c r="A6" s="641"/>
      <c r="B6" s="50"/>
      <c r="C6" s="616"/>
      <c r="D6" s="587" t="s">
        <v>26</v>
      </c>
      <c r="E6" s="588"/>
      <c r="F6" s="588"/>
      <c r="G6" s="588"/>
      <c r="H6" s="588"/>
      <c r="I6" s="589"/>
      <c r="J6" s="652" t="s">
        <v>27</v>
      </c>
      <c r="K6" s="653"/>
      <c r="L6" s="653"/>
      <c r="M6" s="653"/>
      <c r="N6" s="654"/>
      <c r="O6" s="661" t="s">
        <v>47</v>
      </c>
      <c r="P6" s="662"/>
      <c r="Q6" s="656" t="s">
        <v>53</v>
      </c>
      <c r="R6" s="657"/>
      <c r="S6" s="645" t="s">
        <v>54</v>
      </c>
      <c r="T6" s="646"/>
    </row>
    <row r="7" spans="1:20" ht="30" customHeight="1" thickBot="1">
      <c r="A7" s="641"/>
      <c r="B7" s="80"/>
      <c r="C7" s="616"/>
      <c r="D7" s="570" t="s">
        <v>2</v>
      </c>
      <c r="E7" s="570" t="s">
        <v>83</v>
      </c>
      <c r="F7" s="570" t="s">
        <v>92</v>
      </c>
      <c r="G7" s="574" t="s">
        <v>57</v>
      </c>
      <c r="H7" s="577"/>
      <c r="I7" s="575"/>
      <c r="J7" s="570" t="s">
        <v>42</v>
      </c>
      <c r="K7" s="570" t="s">
        <v>93</v>
      </c>
      <c r="L7" s="574" t="s">
        <v>39</v>
      </c>
      <c r="M7" s="592"/>
      <c r="N7" s="593"/>
      <c r="O7" s="663" t="s">
        <v>48</v>
      </c>
      <c r="P7" s="570" t="s">
        <v>49</v>
      </c>
      <c r="Q7" s="658" t="s">
        <v>106</v>
      </c>
      <c r="R7" s="658" t="s">
        <v>76</v>
      </c>
      <c r="S7" s="647"/>
      <c r="T7" s="648"/>
    </row>
    <row r="8" spans="1:20" ht="13.5" customHeight="1" thickBot="1">
      <c r="A8" s="641"/>
      <c r="B8" s="80"/>
      <c r="C8" s="616"/>
      <c r="D8" s="582"/>
      <c r="E8" s="582"/>
      <c r="F8" s="582"/>
      <c r="G8" s="622"/>
      <c r="H8" s="623"/>
      <c r="I8" s="617"/>
      <c r="J8" s="590"/>
      <c r="K8" s="582"/>
      <c r="L8" s="570" t="s">
        <v>40</v>
      </c>
      <c r="M8" s="570" t="s">
        <v>41</v>
      </c>
      <c r="N8" s="570" t="s">
        <v>38</v>
      </c>
      <c r="O8" s="664"/>
      <c r="P8" s="582"/>
      <c r="Q8" s="659"/>
      <c r="R8" s="659"/>
      <c r="S8" s="649"/>
      <c r="T8" s="650"/>
    </row>
    <row r="9" spans="1:20" ht="53.25" thickBot="1">
      <c r="A9" s="642"/>
      <c r="B9" s="84"/>
      <c r="C9" s="617"/>
      <c r="D9" s="586"/>
      <c r="E9" s="586"/>
      <c r="F9" s="586"/>
      <c r="G9" s="94" t="s">
        <v>43</v>
      </c>
      <c r="H9" s="94" t="s">
        <v>44</v>
      </c>
      <c r="I9" s="97" t="s">
        <v>45</v>
      </c>
      <c r="J9" s="561"/>
      <c r="K9" s="586"/>
      <c r="L9" s="586"/>
      <c r="M9" s="586"/>
      <c r="N9" s="651"/>
      <c r="O9" s="665"/>
      <c r="P9" s="586"/>
      <c r="Q9" s="660"/>
      <c r="R9" s="660"/>
      <c r="S9" s="130" t="s">
        <v>106</v>
      </c>
      <c r="T9" s="130" t="s">
        <v>76</v>
      </c>
    </row>
    <row r="10" spans="1:20" ht="24.75" customHeight="1">
      <c r="A10" s="442" t="s">
        <v>425</v>
      </c>
      <c r="B10" s="423"/>
      <c r="C10" s="436"/>
      <c r="D10" s="435"/>
      <c r="E10" s="435"/>
      <c r="F10" s="435"/>
      <c r="G10" s="435"/>
      <c r="H10" s="435"/>
      <c r="I10" s="436"/>
      <c r="J10" s="435"/>
      <c r="K10" s="435"/>
      <c r="L10" s="435"/>
      <c r="M10" s="435"/>
      <c r="N10" s="435"/>
      <c r="O10" s="437"/>
      <c r="P10" s="435"/>
      <c r="Q10" s="437"/>
      <c r="R10" s="437"/>
      <c r="S10" s="437"/>
      <c r="T10" s="437"/>
    </row>
    <row r="11" spans="1:20" ht="24.75" customHeight="1" thickBot="1">
      <c r="A11" s="430" t="s">
        <v>154</v>
      </c>
      <c r="B11" s="429"/>
      <c r="C11" s="420">
        <f aca="true" t="shared" si="0" ref="C11:C26">SUM(D11:R11)</f>
        <v>11662</v>
      </c>
      <c r="D11" s="429"/>
      <c r="E11" s="429"/>
      <c r="F11" s="429">
        <v>11662</v>
      </c>
      <c r="G11" s="429"/>
      <c r="H11" s="429"/>
      <c r="I11" s="429"/>
      <c r="J11" s="429"/>
      <c r="K11" s="429"/>
      <c r="L11" s="429"/>
      <c r="M11" s="429"/>
      <c r="N11" s="429"/>
      <c r="O11" s="441"/>
      <c r="P11" s="441"/>
      <c r="Q11" s="441"/>
      <c r="R11" s="441"/>
      <c r="S11" s="441"/>
      <c r="T11" s="441"/>
    </row>
    <row r="12" spans="1:20" ht="24.75" customHeight="1" thickBot="1">
      <c r="A12" s="421" t="s">
        <v>149</v>
      </c>
      <c r="B12" s="422"/>
      <c r="C12" s="423">
        <f t="shared" si="0"/>
        <v>56000</v>
      </c>
      <c r="D12" s="422"/>
      <c r="E12" s="422"/>
      <c r="F12" s="422">
        <v>56000</v>
      </c>
      <c r="G12" s="422"/>
      <c r="H12" s="422"/>
      <c r="I12" s="422"/>
      <c r="J12" s="422"/>
      <c r="K12" s="422"/>
      <c r="L12" s="422"/>
      <c r="M12" s="422"/>
      <c r="N12" s="422"/>
      <c r="O12" s="424"/>
      <c r="P12" s="424"/>
      <c r="Q12" s="424"/>
      <c r="R12" s="424"/>
      <c r="S12" s="424"/>
      <c r="T12" s="424"/>
    </row>
    <row r="13" spans="1:20" ht="24.75" customHeight="1" thickBot="1">
      <c r="A13" s="421" t="s">
        <v>354</v>
      </c>
      <c r="B13" s="422"/>
      <c r="C13" s="423">
        <f t="shared" si="0"/>
        <v>8154</v>
      </c>
      <c r="D13" s="422"/>
      <c r="E13" s="422"/>
      <c r="F13" s="422">
        <v>8154</v>
      </c>
      <c r="G13" s="422"/>
      <c r="H13" s="422"/>
      <c r="I13" s="422"/>
      <c r="J13" s="422"/>
      <c r="K13" s="422"/>
      <c r="L13" s="422"/>
      <c r="M13" s="422"/>
      <c r="N13" s="422"/>
      <c r="O13" s="424"/>
      <c r="P13" s="424"/>
      <c r="Q13" s="424"/>
      <c r="R13" s="424"/>
      <c r="S13" s="424"/>
      <c r="T13" s="424"/>
    </row>
    <row r="14" spans="1:20" ht="24.75" customHeight="1" thickBot="1">
      <c r="A14" s="430" t="s">
        <v>160</v>
      </c>
      <c r="B14" s="422"/>
      <c r="C14" s="423">
        <f t="shared" si="0"/>
        <v>500</v>
      </c>
      <c r="D14" s="429"/>
      <c r="E14" s="429"/>
      <c r="F14" s="422">
        <v>500</v>
      </c>
      <c r="G14" s="422"/>
      <c r="H14" s="422"/>
      <c r="I14" s="422"/>
      <c r="J14" s="422"/>
      <c r="K14" s="422"/>
      <c r="L14" s="422"/>
      <c r="M14" s="422"/>
      <c r="N14" s="422"/>
      <c r="O14" s="424"/>
      <c r="P14" s="424"/>
      <c r="Q14" s="424"/>
      <c r="R14" s="424"/>
      <c r="S14" s="424"/>
      <c r="T14" s="424"/>
    </row>
    <row r="15" spans="1:20" ht="30" customHeight="1" thickBot="1">
      <c r="A15" s="421" t="s">
        <v>360</v>
      </c>
      <c r="B15" s="422"/>
      <c r="C15" s="422">
        <f t="shared" si="0"/>
        <v>6316</v>
      </c>
      <c r="D15" s="425"/>
      <c r="E15" s="425"/>
      <c r="F15" s="425"/>
      <c r="G15" s="425"/>
      <c r="H15" s="425"/>
      <c r="I15" s="425"/>
      <c r="J15" s="425"/>
      <c r="K15" s="425">
        <v>6316</v>
      </c>
      <c r="L15" s="425"/>
      <c r="M15" s="425"/>
      <c r="N15" s="425"/>
      <c r="O15" s="424"/>
      <c r="P15" s="424"/>
      <c r="Q15" s="424"/>
      <c r="R15" s="424"/>
      <c r="S15" s="424"/>
      <c r="T15" s="424"/>
    </row>
    <row r="16" spans="1:20" ht="30" customHeight="1" thickBot="1">
      <c r="A16" s="421" t="s">
        <v>74</v>
      </c>
      <c r="B16" s="422"/>
      <c r="C16" s="423">
        <f t="shared" si="0"/>
        <v>35000</v>
      </c>
      <c r="D16" s="425"/>
      <c r="E16" s="425"/>
      <c r="F16" s="425"/>
      <c r="G16" s="425">
        <v>35000</v>
      </c>
      <c r="H16" s="425"/>
      <c r="I16" s="425"/>
      <c r="J16" s="425"/>
      <c r="K16" s="425"/>
      <c r="L16" s="425"/>
      <c r="M16" s="425"/>
      <c r="N16" s="425"/>
      <c r="O16" s="424"/>
      <c r="P16" s="424"/>
      <c r="Q16" s="424"/>
      <c r="R16" s="424"/>
      <c r="S16" s="424"/>
      <c r="T16" s="424"/>
    </row>
    <row r="17" spans="1:20" ht="24.75" customHeight="1" thickBot="1">
      <c r="A17" s="421" t="s">
        <v>411</v>
      </c>
      <c r="B17" s="422"/>
      <c r="C17" s="423">
        <f t="shared" si="0"/>
        <v>197160</v>
      </c>
      <c r="D17" s="425"/>
      <c r="E17" s="425"/>
      <c r="F17" s="425"/>
      <c r="G17" s="425">
        <v>197160</v>
      </c>
      <c r="H17" s="425"/>
      <c r="I17" s="425"/>
      <c r="J17" s="425"/>
      <c r="K17" s="425"/>
      <c r="L17" s="425"/>
      <c r="M17" s="425"/>
      <c r="N17" s="425"/>
      <c r="O17" s="424"/>
      <c r="P17" s="424"/>
      <c r="Q17" s="424"/>
      <c r="R17" s="424"/>
      <c r="S17" s="424"/>
      <c r="T17" s="424"/>
    </row>
    <row r="18" spans="1:20" ht="49.5" customHeight="1" thickBot="1">
      <c r="A18" s="440" t="s">
        <v>398</v>
      </c>
      <c r="B18" s="422"/>
      <c r="C18" s="423">
        <f t="shared" si="0"/>
        <v>12279</v>
      </c>
      <c r="D18" s="425"/>
      <c r="E18" s="425"/>
      <c r="F18" s="425"/>
      <c r="G18" s="425">
        <v>12279</v>
      </c>
      <c r="H18" s="425"/>
      <c r="I18" s="425"/>
      <c r="J18" s="425"/>
      <c r="K18" s="425"/>
      <c r="L18" s="425"/>
      <c r="M18" s="425"/>
      <c r="N18" s="425"/>
      <c r="O18" s="424"/>
      <c r="P18" s="424"/>
      <c r="Q18" s="424"/>
      <c r="R18" s="424"/>
      <c r="S18" s="424"/>
      <c r="T18" s="424"/>
    </row>
    <row r="19" spans="1:20" ht="24.75" customHeight="1" thickBot="1">
      <c r="A19" s="426" t="s">
        <v>180</v>
      </c>
      <c r="B19" s="422"/>
      <c r="C19" s="423">
        <f t="shared" si="0"/>
        <v>111219</v>
      </c>
      <c r="D19" s="427"/>
      <c r="E19" s="427"/>
      <c r="F19" s="427"/>
      <c r="G19" s="427"/>
      <c r="H19" s="427"/>
      <c r="I19" s="427"/>
      <c r="J19" s="427"/>
      <c r="K19" s="427"/>
      <c r="L19" s="427">
        <v>111219</v>
      </c>
      <c r="M19" s="427"/>
      <c r="N19" s="427"/>
      <c r="O19" s="424"/>
      <c r="P19" s="424"/>
      <c r="Q19" s="424"/>
      <c r="R19" s="424"/>
      <c r="S19" s="424"/>
      <c r="T19" s="424"/>
    </row>
    <row r="20" spans="1:20" ht="30" customHeight="1" thickBot="1">
      <c r="A20" s="421" t="s">
        <v>415</v>
      </c>
      <c r="B20" s="422"/>
      <c r="C20" s="423">
        <f t="shared" si="0"/>
        <v>481</v>
      </c>
      <c r="D20" s="422"/>
      <c r="E20" s="422"/>
      <c r="F20" s="422">
        <v>57</v>
      </c>
      <c r="G20" s="422"/>
      <c r="H20" s="422"/>
      <c r="I20" s="422"/>
      <c r="J20" s="422">
        <v>424</v>
      </c>
      <c r="K20" s="422"/>
      <c r="L20" s="422"/>
      <c r="M20" s="422"/>
      <c r="N20" s="422"/>
      <c r="O20" s="424"/>
      <c r="P20" s="424"/>
      <c r="Q20" s="424"/>
      <c r="R20" s="424"/>
      <c r="S20" s="424"/>
      <c r="T20" s="424"/>
    </row>
    <row r="21" spans="1:20" ht="24.75" customHeight="1" thickBot="1">
      <c r="A21" s="421" t="s">
        <v>193</v>
      </c>
      <c r="B21" s="422"/>
      <c r="C21" s="423">
        <f t="shared" si="0"/>
        <v>1000</v>
      </c>
      <c r="D21" s="422"/>
      <c r="E21" s="422"/>
      <c r="F21" s="422">
        <v>1000</v>
      </c>
      <c r="G21" s="422"/>
      <c r="H21" s="422"/>
      <c r="I21" s="422"/>
      <c r="J21" s="422"/>
      <c r="K21" s="422"/>
      <c r="L21" s="422"/>
      <c r="M21" s="422"/>
      <c r="N21" s="422"/>
      <c r="O21" s="424"/>
      <c r="P21" s="424"/>
      <c r="Q21" s="424"/>
      <c r="R21" s="424"/>
      <c r="S21" s="424"/>
      <c r="T21" s="424"/>
    </row>
    <row r="22" spans="1:20" ht="24.75" customHeight="1" thickBot="1">
      <c r="A22" s="430" t="s">
        <v>358</v>
      </c>
      <c r="B22" s="422"/>
      <c r="C22" s="423">
        <f t="shared" si="0"/>
        <v>100</v>
      </c>
      <c r="D22" s="422"/>
      <c r="E22" s="422"/>
      <c r="F22" s="422">
        <v>100</v>
      </c>
      <c r="G22" s="422"/>
      <c r="H22" s="422"/>
      <c r="I22" s="422"/>
      <c r="J22" s="422"/>
      <c r="K22" s="422"/>
      <c r="L22" s="422"/>
      <c r="M22" s="422"/>
      <c r="N22" s="422"/>
      <c r="O22" s="424"/>
      <c r="P22" s="424"/>
      <c r="Q22" s="424"/>
      <c r="R22" s="424"/>
      <c r="S22" s="424"/>
      <c r="T22" s="424"/>
    </row>
    <row r="23" spans="1:20" ht="24.75" customHeight="1" thickBot="1">
      <c r="A23" s="430" t="s">
        <v>355</v>
      </c>
      <c r="B23" s="422"/>
      <c r="C23" s="423">
        <f t="shared" si="0"/>
        <v>18800</v>
      </c>
      <c r="D23" s="422"/>
      <c r="E23" s="422"/>
      <c r="F23" s="429"/>
      <c r="G23" s="429"/>
      <c r="H23" s="429"/>
      <c r="I23" s="429">
        <v>18800</v>
      </c>
      <c r="J23" s="422"/>
      <c r="K23" s="422"/>
      <c r="L23" s="422"/>
      <c r="M23" s="422"/>
      <c r="N23" s="422"/>
      <c r="O23" s="424"/>
      <c r="P23" s="424"/>
      <c r="Q23" s="424"/>
      <c r="R23" s="424"/>
      <c r="S23" s="424"/>
      <c r="T23" s="424"/>
    </row>
    <row r="24" spans="1:20" ht="24.75" customHeight="1" thickBot="1">
      <c r="A24" s="430" t="s">
        <v>356</v>
      </c>
      <c r="B24" s="422"/>
      <c r="C24" s="423">
        <f t="shared" si="0"/>
        <v>1000</v>
      </c>
      <c r="D24" s="422"/>
      <c r="E24" s="422"/>
      <c r="F24" s="429"/>
      <c r="G24" s="429"/>
      <c r="H24" s="429"/>
      <c r="I24" s="429">
        <v>1000</v>
      </c>
      <c r="J24" s="422"/>
      <c r="K24" s="422"/>
      <c r="L24" s="422"/>
      <c r="M24" s="422"/>
      <c r="N24" s="422"/>
      <c r="O24" s="424"/>
      <c r="P24" s="424"/>
      <c r="Q24" s="424"/>
      <c r="R24" s="424"/>
      <c r="S24" s="424"/>
      <c r="T24" s="424"/>
    </row>
    <row r="25" spans="1:20" ht="24.75" customHeight="1" thickBot="1">
      <c r="A25" s="421" t="s">
        <v>159</v>
      </c>
      <c r="B25" s="422"/>
      <c r="C25" s="423">
        <f t="shared" si="0"/>
        <v>200</v>
      </c>
      <c r="D25" s="422"/>
      <c r="E25" s="422"/>
      <c r="F25" s="422"/>
      <c r="G25" s="422"/>
      <c r="H25" s="422">
        <v>200</v>
      </c>
      <c r="I25" s="422"/>
      <c r="J25" s="422"/>
      <c r="K25" s="422"/>
      <c r="L25" s="422"/>
      <c r="M25" s="422"/>
      <c r="N25" s="422"/>
      <c r="O25" s="424"/>
      <c r="P25" s="424"/>
      <c r="Q25" s="424"/>
      <c r="R25" s="424"/>
      <c r="S25" s="424"/>
      <c r="T25" s="424"/>
    </row>
    <row r="26" spans="1:20" ht="24.75" customHeight="1" thickBot="1">
      <c r="A26" s="431" t="s">
        <v>451</v>
      </c>
      <c r="B26" s="422"/>
      <c r="C26" s="438">
        <f t="shared" si="0"/>
        <v>459871</v>
      </c>
      <c r="D26" s="89"/>
      <c r="E26" s="89"/>
      <c r="F26" s="89">
        <f aca="true" t="shared" si="1" ref="F26:L26">SUM((F11:F25))</f>
        <v>77473</v>
      </c>
      <c r="G26" s="89">
        <f t="shared" si="1"/>
        <v>244439</v>
      </c>
      <c r="H26" s="89">
        <f t="shared" si="1"/>
        <v>200</v>
      </c>
      <c r="I26" s="89">
        <f t="shared" si="1"/>
        <v>19800</v>
      </c>
      <c r="J26" s="89">
        <f t="shared" si="1"/>
        <v>424</v>
      </c>
      <c r="K26" s="89">
        <f t="shared" si="1"/>
        <v>6316</v>
      </c>
      <c r="L26" s="89">
        <f t="shared" si="1"/>
        <v>111219</v>
      </c>
      <c r="M26" s="89"/>
      <c r="N26" s="89"/>
      <c r="O26" s="89"/>
      <c r="P26" s="89"/>
      <c r="Q26" s="89"/>
      <c r="R26" s="89"/>
      <c r="S26" s="89"/>
      <c r="T26" s="89"/>
    </row>
    <row r="27" spans="1:20" ht="24.75" customHeight="1">
      <c r="A27" s="443" t="s">
        <v>426</v>
      </c>
      <c r="B27" s="420"/>
      <c r="C27" s="427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32"/>
      <c r="P27" s="432"/>
      <c r="Q27" s="432"/>
      <c r="R27" s="432"/>
      <c r="S27" s="432"/>
      <c r="T27" s="432"/>
    </row>
    <row r="28" spans="1:20" s="46" customFormat="1" ht="24.75" customHeight="1">
      <c r="A28" s="433" t="s">
        <v>115</v>
      </c>
      <c r="B28" s="420"/>
      <c r="C28" s="637">
        <f>SUM(D28:R30)</f>
        <v>414291</v>
      </c>
      <c r="D28" s="635"/>
      <c r="E28" s="635"/>
      <c r="F28" s="635">
        <v>108876</v>
      </c>
      <c r="G28" s="635"/>
      <c r="H28" s="635"/>
      <c r="I28" s="635"/>
      <c r="J28" s="635"/>
      <c r="K28" s="635"/>
      <c r="L28" s="635"/>
      <c r="M28" s="635"/>
      <c r="N28" s="635"/>
      <c r="O28" s="636"/>
      <c r="P28" s="636"/>
      <c r="Q28" s="636">
        <v>195061</v>
      </c>
      <c r="R28" s="636">
        <v>110354</v>
      </c>
      <c r="S28" s="636"/>
      <c r="T28" s="636"/>
    </row>
    <row r="29" spans="1:20" s="46" customFormat="1" ht="24.75" customHeight="1">
      <c r="A29" s="433" t="s">
        <v>359</v>
      </c>
      <c r="B29" s="420">
        <v>305415</v>
      </c>
      <c r="C29" s="638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6"/>
      <c r="P29" s="636"/>
      <c r="Q29" s="636"/>
      <c r="R29" s="636"/>
      <c r="S29" s="636"/>
      <c r="T29" s="636"/>
    </row>
    <row r="30" spans="1:20" s="46" customFormat="1" ht="24.75" customHeight="1" thickBot="1">
      <c r="A30" s="433" t="s">
        <v>84</v>
      </c>
      <c r="B30" s="429">
        <v>108876</v>
      </c>
      <c r="C30" s="639"/>
      <c r="D30" s="635"/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6"/>
      <c r="P30" s="636"/>
      <c r="Q30" s="636"/>
      <c r="R30" s="636"/>
      <c r="S30" s="636"/>
      <c r="T30" s="636"/>
    </row>
    <row r="31" spans="1:20" s="46" customFormat="1" ht="30" customHeight="1" thickBot="1">
      <c r="A31" s="421" t="s">
        <v>421</v>
      </c>
      <c r="B31" s="420"/>
      <c r="C31" s="420">
        <f aca="true" t="shared" si="2" ref="C31:C66">SUM(D31:R31)</f>
        <v>22500</v>
      </c>
      <c r="D31" s="425"/>
      <c r="E31" s="425"/>
      <c r="F31" s="425"/>
      <c r="G31" s="425"/>
      <c r="H31" s="425"/>
      <c r="I31" s="425"/>
      <c r="J31" s="425"/>
      <c r="K31" s="425">
        <v>22500</v>
      </c>
      <c r="L31" s="425"/>
      <c r="M31" s="425"/>
      <c r="N31" s="425"/>
      <c r="O31" s="424"/>
      <c r="P31" s="424"/>
      <c r="Q31" s="424"/>
      <c r="R31" s="424"/>
      <c r="S31" s="424"/>
      <c r="T31" s="424"/>
    </row>
    <row r="32" spans="1:63" s="48" customFormat="1" ht="49.5" customHeight="1" thickBot="1">
      <c r="A32" s="421" t="s">
        <v>3</v>
      </c>
      <c r="B32" s="422"/>
      <c r="C32" s="423">
        <f t="shared" si="2"/>
        <v>20000</v>
      </c>
      <c r="D32" s="427"/>
      <c r="E32" s="427"/>
      <c r="F32" s="427">
        <v>20000</v>
      </c>
      <c r="G32" s="427"/>
      <c r="H32" s="427"/>
      <c r="I32" s="427"/>
      <c r="J32" s="427"/>
      <c r="K32" s="427"/>
      <c r="L32" s="427"/>
      <c r="M32" s="427"/>
      <c r="N32" s="427"/>
      <c r="O32" s="424"/>
      <c r="P32" s="424"/>
      <c r="Q32" s="424"/>
      <c r="R32" s="424"/>
      <c r="S32" s="424"/>
      <c r="T32" s="424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</row>
    <row r="33" spans="1:20" s="46" customFormat="1" ht="30" customHeight="1" thickBot="1">
      <c r="A33" s="430" t="s">
        <v>46</v>
      </c>
      <c r="B33" s="422"/>
      <c r="C33" s="423">
        <f t="shared" si="2"/>
        <v>1000</v>
      </c>
      <c r="D33" s="425"/>
      <c r="E33" s="425"/>
      <c r="F33" s="425"/>
      <c r="G33" s="422">
        <v>1000</v>
      </c>
      <c r="H33" s="423"/>
      <c r="I33" s="427"/>
      <c r="J33" s="427"/>
      <c r="K33" s="427"/>
      <c r="L33" s="427"/>
      <c r="M33" s="427"/>
      <c r="N33" s="427"/>
      <c r="O33" s="424"/>
      <c r="P33" s="424"/>
      <c r="Q33" s="424"/>
      <c r="R33" s="424"/>
      <c r="S33" s="424"/>
      <c r="T33" s="424"/>
    </row>
    <row r="34" spans="1:20" s="46" customFormat="1" ht="30" customHeight="1" thickBot="1">
      <c r="A34" s="421" t="s">
        <v>353</v>
      </c>
      <c r="B34" s="422"/>
      <c r="C34" s="423">
        <f t="shared" si="2"/>
        <v>1687</v>
      </c>
      <c r="D34" s="425"/>
      <c r="E34" s="425"/>
      <c r="F34" s="425"/>
      <c r="G34" s="425">
        <v>1687</v>
      </c>
      <c r="H34" s="425"/>
      <c r="I34" s="425"/>
      <c r="J34" s="425"/>
      <c r="K34" s="425"/>
      <c r="L34" s="425"/>
      <c r="M34" s="425"/>
      <c r="N34" s="425"/>
      <c r="O34" s="424"/>
      <c r="P34" s="424"/>
      <c r="Q34" s="424"/>
      <c r="R34" s="424"/>
      <c r="S34" s="424"/>
      <c r="T34" s="424"/>
    </row>
    <row r="35" spans="1:20" s="46" customFormat="1" ht="30" customHeight="1" thickBot="1">
      <c r="A35" s="421" t="s">
        <v>412</v>
      </c>
      <c r="B35" s="422"/>
      <c r="C35" s="423">
        <f t="shared" si="2"/>
        <v>263</v>
      </c>
      <c r="D35" s="425"/>
      <c r="E35" s="425"/>
      <c r="F35" s="425"/>
      <c r="G35" s="425">
        <v>263</v>
      </c>
      <c r="H35" s="425"/>
      <c r="I35" s="425"/>
      <c r="J35" s="425"/>
      <c r="K35" s="425"/>
      <c r="L35" s="425"/>
      <c r="M35" s="425"/>
      <c r="N35" s="425"/>
      <c r="O35" s="424"/>
      <c r="P35" s="424"/>
      <c r="Q35" s="424"/>
      <c r="R35" s="424"/>
      <c r="S35" s="424"/>
      <c r="T35" s="424"/>
    </row>
    <row r="36" spans="1:20" s="46" customFormat="1" ht="30" customHeight="1" thickBot="1">
      <c r="A36" s="421" t="s">
        <v>364</v>
      </c>
      <c r="B36" s="422"/>
      <c r="C36" s="423">
        <f t="shared" si="2"/>
        <v>70</v>
      </c>
      <c r="D36" s="425"/>
      <c r="E36" s="425"/>
      <c r="F36" s="425">
        <v>70</v>
      </c>
      <c r="G36" s="425"/>
      <c r="H36" s="425"/>
      <c r="I36" s="425"/>
      <c r="J36" s="425"/>
      <c r="K36" s="425"/>
      <c r="L36" s="425"/>
      <c r="M36" s="425"/>
      <c r="N36" s="425"/>
      <c r="O36" s="424"/>
      <c r="P36" s="424"/>
      <c r="Q36" s="424"/>
      <c r="R36" s="424"/>
      <c r="S36" s="424"/>
      <c r="T36" s="424"/>
    </row>
    <row r="37" spans="1:20" s="46" customFormat="1" ht="45" customHeight="1" thickBot="1">
      <c r="A37" s="421" t="s">
        <v>205</v>
      </c>
      <c r="B37" s="422"/>
      <c r="C37" s="423">
        <f t="shared" si="2"/>
        <v>5000</v>
      </c>
      <c r="D37" s="425"/>
      <c r="E37" s="425"/>
      <c r="F37" s="425"/>
      <c r="G37" s="425"/>
      <c r="H37" s="425"/>
      <c r="I37" s="425"/>
      <c r="J37" s="425">
        <v>5000</v>
      </c>
      <c r="K37" s="425"/>
      <c r="L37" s="425"/>
      <c r="M37" s="425"/>
      <c r="N37" s="425"/>
      <c r="O37" s="424"/>
      <c r="P37" s="424"/>
      <c r="Q37" s="424"/>
      <c r="R37" s="424"/>
      <c r="S37" s="424"/>
      <c r="T37" s="424"/>
    </row>
    <row r="38" spans="1:20" s="46" customFormat="1" ht="45" customHeight="1" thickBot="1">
      <c r="A38" s="421" t="s">
        <v>361</v>
      </c>
      <c r="B38" s="422"/>
      <c r="C38" s="423">
        <f t="shared" si="2"/>
        <v>172647</v>
      </c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4"/>
      <c r="P38" s="424">
        <v>172647</v>
      </c>
      <c r="Q38" s="424"/>
      <c r="R38" s="424"/>
      <c r="S38" s="424"/>
      <c r="T38" s="424"/>
    </row>
    <row r="39" spans="1:20" s="46" customFormat="1" ht="24.75" customHeight="1" thickBot="1">
      <c r="A39" s="434" t="s">
        <v>4</v>
      </c>
      <c r="B39" s="422"/>
      <c r="C39" s="423">
        <f t="shared" si="2"/>
        <v>909</v>
      </c>
      <c r="D39" s="425"/>
      <c r="E39" s="425"/>
      <c r="F39" s="425">
        <v>909</v>
      </c>
      <c r="G39" s="425"/>
      <c r="H39" s="425"/>
      <c r="I39" s="425"/>
      <c r="J39" s="425"/>
      <c r="K39" s="425"/>
      <c r="L39" s="425"/>
      <c r="M39" s="425"/>
      <c r="N39" s="425"/>
      <c r="O39" s="424"/>
      <c r="P39" s="424"/>
      <c r="Q39" s="424"/>
      <c r="R39" s="424"/>
      <c r="S39" s="424"/>
      <c r="T39" s="424"/>
    </row>
    <row r="40" spans="1:20" s="46" customFormat="1" ht="34.5" customHeight="1" thickBot="1">
      <c r="A40" s="421" t="s">
        <v>352</v>
      </c>
      <c r="B40" s="422"/>
      <c r="C40" s="423">
        <f t="shared" si="2"/>
        <v>9700</v>
      </c>
      <c r="D40" s="425"/>
      <c r="E40" s="425"/>
      <c r="F40" s="425"/>
      <c r="G40" s="425"/>
      <c r="H40" s="425">
        <v>9700</v>
      </c>
      <c r="I40" s="425"/>
      <c r="J40" s="425"/>
      <c r="K40" s="425"/>
      <c r="L40" s="425"/>
      <c r="M40" s="425"/>
      <c r="N40" s="425"/>
      <c r="O40" s="424"/>
      <c r="P40" s="424"/>
      <c r="Q40" s="424"/>
      <c r="R40" s="424"/>
      <c r="S40" s="424"/>
      <c r="T40" s="424"/>
    </row>
    <row r="41" spans="1:20" s="46" customFormat="1" ht="60" customHeight="1" thickBot="1">
      <c r="A41" s="430" t="s">
        <v>357</v>
      </c>
      <c r="B41" s="422"/>
      <c r="C41" s="423">
        <f t="shared" si="2"/>
        <v>125</v>
      </c>
      <c r="D41" s="422"/>
      <c r="E41" s="422"/>
      <c r="F41" s="422"/>
      <c r="G41" s="422"/>
      <c r="H41" s="422">
        <v>125</v>
      </c>
      <c r="I41" s="422"/>
      <c r="J41" s="422"/>
      <c r="K41" s="422"/>
      <c r="L41" s="422"/>
      <c r="M41" s="422"/>
      <c r="N41" s="422"/>
      <c r="O41" s="424"/>
      <c r="P41" s="424"/>
      <c r="Q41" s="424"/>
      <c r="R41" s="424"/>
      <c r="S41" s="424"/>
      <c r="T41" s="424"/>
    </row>
    <row r="42" spans="1:20" s="46" customFormat="1" ht="30" customHeight="1" thickBot="1">
      <c r="A42" s="430" t="s">
        <v>413</v>
      </c>
      <c r="B42" s="422"/>
      <c r="C42" s="423">
        <f t="shared" si="2"/>
        <v>2430</v>
      </c>
      <c r="D42" s="422"/>
      <c r="E42" s="422"/>
      <c r="F42" s="422"/>
      <c r="G42" s="422"/>
      <c r="H42" s="422">
        <v>2430</v>
      </c>
      <c r="I42" s="422"/>
      <c r="J42" s="422"/>
      <c r="K42" s="422"/>
      <c r="L42" s="422"/>
      <c r="M42" s="422"/>
      <c r="N42" s="422"/>
      <c r="O42" s="424"/>
      <c r="P42" s="424"/>
      <c r="Q42" s="424"/>
      <c r="R42" s="424"/>
      <c r="S42" s="424"/>
      <c r="T42" s="424"/>
    </row>
    <row r="43" spans="1:20" s="46" customFormat="1" ht="30" customHeight="1" thickBot="1">
      <c r="A43" s="430" t="s">
        <v>414</v>
      </c>
      <c r="B43" s="422"/>
      <c r="C43" s="423">
        <f t="shared" si="2"/>
        <v>100</v>
      </c>
      <c r="D43" s="422"/>
      <c r="E43" s="422"/>
      <c r="F43" s="422"/>
      <c r="G43" s="422"/>
      <c r="H43" s="422">
        <v>100</v>
      </c>
      <c r="I43" s="422"/>
      <c r="J43" s="422"/>
      <c r="K43" s="422"/>
      <c r="L43" s="422"/>
      <c r="M43" s="422"/>
      <c r="N43" s="422"/>
      <c r="O43" s="424"/>
      <c r="P43" s="424"/>
      <c r="Q43" s="424"/>
      <c r="R43" s="424"/>
      <c r="S43" s="424"/>
      <c r="T43" s="424"/>
    </row>
    <row r="44" spans="1:20" s="46" customFormat="1" ht="30" customHeight="1" thickBot="1">
      <c r="A44" s="430" t="s">
        <v>420</v>
      </c>
      <c r="B44" s="422"/>
      <c r="C44" s="423">
        <f t="shared" si="2"/>
        <v>1195</v>
      </c>
      <c r="D44" s="422"/>
      <c r="E44" s="422"/>
      <c r="F44" s="422"/>
      <c r="G44" s="422"/>
      <c r="H44" s="422"/>
      <c r="I44" s="422"/>
      <c r="J44" s="422"/>
      <c r="K44" s="422">
        <v>1195</v>
      </c>
      <c r="L44" s="422"/>
      <c r="M44" s="422"/>
      <c r="N44" s="422"/>
      <c r="O44" s="424"/>
      <c r="P44" s="424"/>
      <c r="Q44" s="424"/>
      <c r="R44" s="424"/>
      <c r="S44" s="424"/>
      <c r="T44" s="424"/>
    </row>
    <row r="45" spans="1:20" s="46" customFormat="1" ht="30" customHeight="1" thickBot="1">
      <c r="A45" s="430" t="s">
        <v>416</v>
      </c>
      <c r="B45" s="422"/>
      <c r="C45" s="423">
        <f t="shared" si="2"/>
        <v>967</v>
      </c>
      <c r="D45" s="422"/>
      <c r="E45" s="422"/>
      <c r="F45" s="422">
        <v>967</v>
      </c>
      <c r="G45" s="422"/>
      <c r="H45" s="422"/>
      <c r="I45" s="422"/>
      <c r="J45" s="422"/>
      <c r="K45" s="422"/>
      <c r="L45" s="422"/>
      <c r="M45" s="422"/>
      <c r="N45" s="422"/>
      <c r="O45" s="424"/>
      <c r="P45" s="424"/>
      <c r="Q45" s="424"/>
      <c r="R45" s="424"/>
      <c r="S45" s="424"/>
      <c r="T45" s="424"/>
    </row>
    <row r="46" spans="1:20" s="46" customFormat="1" ht="30" customHeight="1" thickBot="1">
      <c r="A46" s="430" t="s">
        <v>417</v>
      </c>
      <c r="B46" s="422"/>
      <c r="C46" s="423">
        <f t="shared" si="2"/>
        <v>1417</v>
      </c>
      <c r="D46" s="422"/>
      <c r="E46" s="422"/>
      <c r="F46" s="422"/>
      <c r="G46" s="422"/>
      <c r="H46" s="422"/>
      <c r="I46" s="422"/>
      <c r="J46" s="422">
        <v>1417</v>
      </c>
      <c r="K46" s="422"/>
      <c r="L46" s="422"/>
      <c r="M46" s="422"/>
      <c r="N46" s="422"/>
      <c r="O46" s="424"/>
      <c r="P46" s="424"/>
      <c r="Q46" s="424"/>
      <c r="R46" s="424"/>
      <c r="S46" s="424"/>
      <c r="T46" s="424"/>
    </row>
    <row r="47" spans="1:20" s="46" customFormat="1" ht="30" customHeight="1" thickBot="1">
      <c r="A47" s="430" t="s">
        <v>365</v>
      </c>
      <c r="B47" s="422"/>
      <c r="C47" s="423">
        <f t="shared" si="2"/>
        <v>500</v>
      </c>
      <c r="D47" s="422"/>
      <c r="E47" s="422"/>
      <c r="F47" s="422"/>
      <c r="G47" s="422"/>
      <c r="H47" s="422"/>
      <c r="I47" s="422"/>
      <c r="J47" s="422"/>
      <c r="K47" s="422"/>
      <c r="L47" s="422"/>
      <c r="M47" s="422">
        <v>500</v>
      </c>
      <c r="N47" s="422"/>
      <c r="O47" s="424"/>
      <c r="P47" s="424"/>
      <c r="Q47" s="424"/>
      <c r="R47" s="424"/>
      <c r="S47" s="424"/>
      <c r="T47" s="424"/>
    </row>
    <row r="48" spans="1:20" s="46" customFormat="1" ht="30" customHeight="1">
      <c r="A48" s="419"/>
      <c r="B48" s="284"/>
      <c r="C48" s="284"/>
      <c r="D48" s="417"/>
      <c r="E48" s="417"/>
      <c r="F48" s="284"/>
      <c r="G48" s="284"/>
      <c r="H48" s="284"/>
      <c r="I48" s="417"/>
      <c r="J48" s="417"/>
      <c r="K48" s="284"/>
      <c r="L48" s="284"/>
      <c r="M48" s="284"/>
      <c r="N48" s="417"/>
      <c r="O48" s="285"/>
      <c r="P48" s="285"/>
      <c r="Q48" s="285"/>
      <c r="R48" s="285"/>
      <c r="S48" s="285"/>
      <c r="T48" s="285"/>
    </row>
    <row r="49" spans="1:20" s="46" customFormat="1" ht="30" customHeight="1" thickBot="1">
      <c r="A49" s="286"/>
      <c r="B49" s="289"/>
      <c r="C49" s="287"/>
      <c r="D49" s="418"/>
      <c r="E49" s="418"/>
      <c r="F49" s="289"/>
      <c r="G49" s="289"/>
      <c r="H49" s="289"/>
      <c r="I49" s="458" t="s">
        <v>459</v>
      </c>
      <c r="J49" s="418"/>
      <c r="K49" s="289"/>
      <c r="L49" s="289"/>
      <c r="M49" s="289"/>
      <c r="N49" s="418"/>
      <c r="O49" s="330"/>
      <c r="P49" s="330"/>
      <c r="Q49" s="330"/>
      <c r="R49" s="330"/>
      <c r="S49" s="330"/>
      <c r="T49" s="288"/>
    </row>
    <row r="50" spans="1:20" s="46" customFormat="1" ht="30" customHeight="1" thickBot="1">
      <c r="A50" s="640" t="s">
        <v>1</v>
      </c>
      <c r="B50" s="85"/>
      <c r="C50" s="575" t="s">
        <v>56</v>
      </c>
      <c r="D50" s="574" t="s">
        <v>153</v>
      </c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643"/>
      <c r="P50" s="643"/>
      <c r="Q50" s="643"/>
      <c r="R50" s="643"/>
      <c r="S50" s="643"/>
      <c r="T50" s="644"/>
    </row>
    <row r="51" spans="1:20" s="46" customFormat="1" ht="30" customHeight="1" thickBot="1">
      <c r="A51" s="641"/>
      <c r="B51" s="50"/>
      <c r="C51" s="616"/>
      <c r="D51" s="587" t="s">
        <v>26</v>
      </c>
      <c r="E51" s="588"/>
      <c r="F51" s="588"/>
      <c r="G51" s="588"/>
      <c r="H51" s="588"/>
      <c r="I51" s="589"/>
      <c r="J51" s="652" t="s">
        <v>27</v>
      </c>
      <c r="K51" s="653"/>
      <c r="L51" s="653"/>
      <c r="M51" s="653"/>
      <c r="N51" s="654"/>
      <c r="O51" s="661" t="s">
        <v>47</v>
      </c>
      <c r="P51" s="662"/>
      <c r="Q51" s="656" t="s">
        <v>53</v>
      </c>
      <c r="R51" s="657"/>
      <c r="S51" s="645" t="s">
        <v>54</v>
      </c>
      <c r="T51" s="646"/>
    </row>
    <row r="52" spans="1:20" s="46" customFormat="1" ht="30" customHeight="1" thickBot="1">
      <c r="A52" s="641"/>
      <c r="B52" s="80"/>
      <c r="C52" s="616"/>
      <c r="D52" s="570" t="s">
        <v>2</v>
      </c>
      <c r="E52" s="570" t="s">
        <v>83</v>
      </c>
      <c r="F52" s="570" t="s">
        <v>92</v>
      </c>
      <c r="G52" s="574" t="s">
        <v>57</v>
      </c>
      <c r="H52" s="577"/>
      <c r="I52" s="575"/>
      <c r="J52" s="570" t="s">
        <v>42</v>
      </c>
      <c r="K52" s="570" t="s">
        <v>93</v>
      </c>
      <c r="L52" s="574" t="s">
        <v>39</v>
      </c>
      <c r="M52" s="592"/>
      <c r="N52" s="593"/>
      <c r="O52" s="663" t="s">
        <v>48</v>
      </c>
      <c r="P52" s="570" t="s">
        <v>49</v>
      </c>
      <c r="Q52" s="658" t="s">
        <v>106</v>
      </c>
      <c r="R52" s="658" t="s">
        <v>76</v>
      </c>
      <c r="S52" s="647"/>
      <c r="T52" s="648"/>
    </row>
    <row r="53" spans="1:20" s="46" customFormat="1" ht="30" customHeight="1" thickBot="1">
      <c r="A53" s="641"/>
      <c r="B53" s="80"/>
      <c r="C53" s="616"/>
      <c r="D53" s="582"/>
      <c r="E53" s="582"/>
      <c r="F53" s="582"/>
      <c r="G53" s="622"/>
      <c r="H53" s="623"/>
      <c r="I53" s="617"/>
      <c r="J53" s="590"/>
      <c r="K53" s="582"/>
      <c r="L53" s="570" t="s">
        <v>40</v>
      </c>
      <c r="M53" s="570" t="s">
        <v>41</v>
      </c>
      <c r="N53" s="570" t="s">
        <v>38</v>
      </c>
      <c r="O53" s="664"/>
      <c r="P53" s="582"/>
      <c r="Q53" s="659"/>
      <c r="R53" s="659"/>
      <c r="S53" s="649"/>
      <c r="T53" s="650"/>
    </row>
    <row r="54" spans="1:20" s="46" customFormat="1" ht="53.25" customHeight="1" thickBot="1">
      <c r="A54" s="642"/>
      <c r="B54" s="84"/>
      <c r="C54" s="617"/>
      <c r="D54" s="586"/>
      <c r="E54" s="586"/>
      <c r="F54" s="586"/>
      <c r="G54" s="94" t="s">
        <v>43</v>
      </c>
      <c r="H54" s="94" t="s">
        <v>44</v>
      </c>
      <c r="I54" s="97" t="s">
        <v>45</v>
      </c>
      <c r="J54" s="561"/>
      <c r="K54" s="586"/>
      <c r="L54" s="586"/>
      <c r="M54" s="586"/>
      <c r="N54" s="651"/>
      <c r="O54" s="665"/>
      <c r="P54" s="586"/>
      <c r="Q54" s="660"/>
      <c r="R54" s="660"/>
      <c r="S54" s="130" t="s">
        <v>106</v>
      </c>
      <c r="T54" s="130" t="s">
        <v>76</v>
      </c>
    </row>
    <row r="55" spans="1:20" s="46" customFormat="1" ht="30" customHeight="1" thickBot="1">
      <c r="A55" s="430" t="s">
        <v>419</v>
      </c>
      <c r="B55" s="422"/>
      <c r="C55" s="423">
        <f t="shared" si="2"/>
        <v>8000</v>
      </c>
      <c r="D55" s="428"/>
      <c r="E55" s="428"/>
      <c r="F55" s="422"/>
      <c r="G55" s="422"/>
      <c r="H55" s="422"/>
      <c r="I55" s="428"/>
      <c r="J55" s="422">
        <v>8000</v>
      </c>
      <c r="K55" s="422"/>
      <c r="L55" s="422"/>
      <c r="M55" s="422"/>
      <c r="N55" s="428"/>
      <c r="O55" s="424"/>
      <c r="P55" s="424"/>
      <c r="Q55" s="424"/>
      <c r="R55" s="424"/>
      <c r="S55" s="424"/>
      <c r="T55" s="424"/>
    </row>
    <row r="56" spans="1:20" s="46" customFormat="1" ht="30" customHeight="1" thickBot="1">
      <c r="A56" s="430" t="s">
        <v>363</v>
      </c>
      <c r="B56" s="422"/>
      <c r="C56" s="423">
        <f>SUM(D56:R56)</f>
        <v>5715</v>
      </c>
      <c r="D56" s="422"/>
      <c r="E56" s="422"/>
      <c r="F56" s="422">
        <v>5715</v>
      </c>
      <c r="G56" s="422"/>
      <c r="H56" s="422"/>
      <c r="I56" s="422"/>
      <c r="J56" s="422"/>
      <c r="K56" s="422"/>
      <c r="L56" s="422"/>
      <c r="M56" s="422"/>
      <c r="N56" s="422"/>
      <c r="O56" s="424"/>
      <c r="P56" s="424"/>
      <c r="Q56" s="424"/>
      <c r="R56" s="424"/>
      <c r="S56" s="424"/>
      <c r="T56" s="424"/>
    </row>
    <row r="57" spans="1:20" s="46" customFormat="1" ht="30" customHeight="1" thickBot="1">
      <c r="A57" s="430" t="s">
        <v>362</v>
      </c>
      <c r="B57" s="422"/>
      <c r="C57" s="423">
        <f>SUM(D57:R57)</f>
        <v>10000</v>
      </c>
      <c r="D57" s="422"/>
      <c r="E57" s="422"/>
      <c r="F57" s="422">
        <v>10000</v>
      </c>
      <c r="G57" s="422"/>
      <c r="H57" s="422"/>
      <c r="I57" s="422"/>
      <c r="J57" s="422"/>
      <c r="K57" s="422"/>
      <c r="L57" s="422"/>
      <c r="M57" s="422"/>
      <c r="N57" s="422"/>
      <c r="O57" s="424"/>
      <c r="P57" s="424"/>
      <c r="Q57" s="424"/>
      <c r="R57" s="424"/>
      <c r="S57" s="424"/>
      <c r="T57" s="424"/>
    </row>
    <row r="58" spans="1:20" s="46" customFormat="1" ht="30" customHeight="1" thickBot="1">
      <c r="A58" s="421" t="s">
        <v>5</v>
      </c>
      <c r="B58" s="422"/>
      <c r="C58" s="423">
        <f t="shared" si="2"/>
        <v>3000</v>
      </c>
      <c r="D58" s="428"/>
      <c r="E58" s="428"/>
      <c r="F58" s="422"/>
      <c r="G58" s="422">
        <v>3000</v>
      </c>
      <c r="H58" s="422"/>
      <c r="I58" s="428"/>
      <c r="J58" s="428"/>
      <c r="K58" s="422"/>
      <c r="L58" s="422"/>
      <c r="M58" s="422"/>
      <c r="N58" s="428"/>
      <c r="O58" s="424"/>
      <c r="P58" s="424"/>
      <c r="Q58" s="424"/>
      <c r="R58" s="424"/>
      <c r="S58" s="424"/>
      <c r="T58" s="424"/>
    </row>
    <row r="59" spans="1:20" s="46" customFormat="1" ht="30" customHeight="1" thickBot="1">
      <c r="A59" s="421" t="s">
        <v>73</v>
      </c>
      <c r="B59" s="422"/>
      <c r="C59" s="423">
        <f t="shared" si="2"/>
        <v>18602</v>
      </c>
      <c r="D59" s="422"/>
      <c r="E59" s="422"/>
      <c r="F59" s="422">
        <v>18602</v>
      </c>
      <c r="G59" s="422"/>
      <c r="H59" s="422"/>
      <c r="I59" s="422"/>
      <c r="J59" s="422"/>
      <c r="K59" s="422"/>
      <c r="L59" s="422"/>
      <c r="M59" s="422"/>
      <c r="N59" s="422"/>
      <c r="O59" s="424"/>
      <c r="P59" s="424"/>
      <c r="Q59" s="424"/>
      <c r="R59" s="424"/>
      <c r="S59" s="424"/>
      <c r="T59" s="424"/>
    </row>
    <row r="60" spans="1:20" s="46" customFormat="1" ht="30" customHeight="1" thickBot="1">
      <c r="A60" s="421" t="s">
        <v>194</v>
      </c>
      <c r="B60" s="422"/>
      <c r="C60" s="423">
        <f>SUM(D60:R60)</f>
        <v>209</v>
      </c>
      <c r="D60" s="422"/>
      <c r="E60" s="422"/>
      <c r="F60" s="422"/>
      <c r="G60" s="422">
        <v>209</v>
      </c>
      <c r="H60" s="422"/>
      <c r="I60" s="422"/>
      <c r="J60" s="422"/>
      <c r="K60" s="422"/>
      <c r="L60" s="422"/>
      <c r="M60" s="422"/>
      <c r="N60" s="422"/>
      <c r="O60" s="424"/>
      <c r="P60" s="424"/>
      <c r="Q60" s="424"/>
      <c r="R60" s="424"/>
      <c r="S60" s="424"/>
      <c r="T60" s="424"/>
    </row>
    <row r="61" spans="1:20" s="46" customFormat="1" ht="30" customHeight="1" thickBot="1">
      <c r="A61" s="421" t="s">
        <v>195</v>
      </c>
      <c r="B61" s="422"/>
      <c r="C61" s="423">
        <f>SUM(D61:R61)</f>
        <v>250</v>
      </c>
      <c r="D61" s="422"/>
      <c r="E61" s="422"/>
      <c r="F61" s="422">
        <v>250</v>
      </c>
      <c r="G61" s="422"/>
      <c r="H61" s="422"/>
      <c r="I61" s="422"/>
      <c r="J61" s="422"/>
      <c r="K61" s="422"/>
      <c r="L61" s="422"/>
      <c r="M61" s="422"/>
      <c r="N61" s="422"/>
      <c r="O61" s="424"/>
      <c r="P61" s="424"/>
      <c r="Q61" s="424"/>
      <c r="R61" s="424"/>
      <c r="S61" s="424"/>
      <c r="T61" s="424"/>
    </row>
    <row r="62" spans="1:20" s="46" customFormat="1" ht="30" customHeight="1" thickBot="1">
      <c r="A62" s="421" t="s">
        <v>118</v>
      </c>
      <c r="B62" s="422"/>
      <c r="C62" s="423">
        <f t="shared" si="2"/>
        <v>888</v>
      </c>
      <c r="D62" s="422"/>
      <c r="E62" s="422"/>
      <c r="F62" s="422">
        <v>688</v>
      </c>
      <c r="G62" s="422"/>
      <c r="H62" s="422">
        <v>200</v>
      </c>
      <c r="I62" s="422"/>
      <c r="J62" s="422"/>
      <c r="K62" s="422"/>
      <c r="L62" s="422"/>
      <c r="M62" s="422"/>
      <c r="N62" s="422"/>
      <c r="O62" s="424"/>
      <c r="P62" s="424"/>
      <c r="Q62" s="424"/>
      <c r="R62" s="424"/>
      <c r="S62" s="424"/>
      <c r="T62" s="424"/>
    </row>
    <row r="63" spans="1:20" s="46" customFormat="1" ht="30" customHeight="1" thickBot="1">
      <c r="A63" s="421" t="s">
        <v>79</v>
      </c>
      <c r="B63" s="422"/>
      <c r="C63" s="423">
        <f t="shared" si="2"/>
        <v>18838</v>
      </c>
      <c r="D63" s="422">
        <v>7386</v>
      </c>
      <c r="E63" s="422">
        <v>1794</v>
      </c>
      <c r="F63" s="422">
        <v>9658</v>
      </c>
      <c r="G63" s="422"/>
      <c r="H63" s="422"/>
      <c r="I63" s="422"/>
      <c r="J63" s="422"/>
      <c r="K63" s="422"/>
      <c r="L63" s="422"/>
      <c r="M63" s="422"/>
      <c r="N63" s="422"/>
      <c r="O63" s="424"/>
      <c r="P63" s="424"/>
      <c r="Q63" s="424"/>
      <c r="R63" s="424"/>
      <c r="S63" s="424"/>
      <c r="T63" s="424"/>
    </row>
    <row r="64" spans="1:20" s="46" customFormat="1" ht="30" customHeight="1" thickBot="1">
      <c r="A64" s="430" t="s">
        <v>81</v>
      </c>
      <c r="B64" s="422"/>
      <c r="C64" s="423">
        <f t="shared" si="2"/>
        <v>600</v>
      </c>
      <c r="D64" s="422"/>
      <c r="E64" s="422"/>
      <c r="F64" s="429">
        <v>600</v>
      </c>
      <c r="G64" s="429"/>
      <c r="H64" s="429"/>
      <c r="I64" s="429"/>
      <c r="J64" s="422"/>
      <c r="K64" s="422"/>
      <c r="L64" s="422"/>
      <c r="M64" s="422"/>
      <c r="N64" s="422"/>
      <c r="O64" s="424"/>
      <c r="P64" s="424"/>
      <c r="Q64" s="424"/>
      <c r="R64" s="424"/>
      <c r="S64" s="424"/>
      <c r="T64" s="424"/>
    </row>
    <row r="65" spans="1:20" s="46" customFormat="1" ht="30" customHeight="1" thickBot="1">
      <c r="A65" s="430" t="s">
        <v>161</v>
      </c>
      <c r="B65" s="422"/>
      <c r="C65" s="423">
        <f t="shared" si="2"/>
        <v>9215</v>
      </c>
      <c r="D65" s="429"/>
      <c r="E65" s="429"/>
      <c r="F65" s="422"/>
      <c r="G65" s="422"/>
      <c r="H65" s="422">
        <v>2000</v>
      </c>
      <c r="I65" s="422">
        <v>7215</v>
      </c>
      <c r="J65" s="422"/>
      <c r="K65" s="422"/>
      <c r="L65" s="422"/>
      <c r="M65" s="422"/>
      <c r="N65" s="422"/>
      <c r="O65" s="424"/>
      <c r="P65" s="424"/>
      <c r="Q65" s="424"/>
      <c r="R65" s="424"/>
      <c r="S65" s="424"/>
      <c r="T65" s="424"/>
    </row>
    <row r="66" spans="1:20" s="46" customFormat="1" ht="30" customHeight="1" thickBot="1">
      <c r="A66" s="430" t="s">
        <v>162</v>
      </c>
      <c r="B66" s="422"/>
      <c r="C66" s="423">
        <f t="shared" si="2"/>
        <v>2233</v>
      </c>
      <c r="D66" s="429"/>
      <c r="E66" s="429"/>
      <c r="F66" s="422">
        <v>2233</v>
      </c>
      <c r="G66" s="422"/>
      <c r="H66" s="422"/>
      <c r="I66" s="422"/>
      <c r="J66" s="422"/>
      <c r="K66" s="422"/>
      <c r="L66" s="422"/>
      <c r="M66" s="422"/>
      <c r="N66" s="422"/>
      <c r="O66" s="424"/>
      <c r="P66" s="424"/>
      <c r="Q66" s="424"/>
      <c r="R66" s="424"/>
      <c r="S66" s="424"/>
      <c r="T66" s="424"/>
    </row>
    <row r="67" spans="1:20" s="46" customFormat="1" ht="30" customHeight="1" thickBot="1">
      <c r="A67" s="430" t="s">
        <v>51</v>
      </c>
      <c r="B67" s="422"/>
      <c r="C67" s="423">
        <f aca="true" t="shared" si="3" ref="C67:C74">SUM(D67:R67)</f>
        <v>3750</v>
      </c>
      <c r="D67" s="422"/>
      <c r="E67" s="422"/>
      <c r="F67" s="422">
        <v>3750</v>
      </c>
      <c r="G67" s="422"/>
      <c r="H67" s="422"/>
      <c r="I67" s="422"/>
      <c r="J67" s="422"/>
      <c r="K67" s="422"/>
      <c r="L67" s="422"/>
      <c r="M67" s="422"/>
      <c r="N67" s="422"/>
      <c r="O67" s="424"/>
      <c r="P67" s="424"/>
      <c r="Q67" s="424"/>
      <c r="R67" s="424"/>
      <c r="S67" s="424"/>
      <c r="T67" s="424"/>
    </row>
    <row r="68" spans="1:20" s="46" customFormat="1" ht="30" customHeight="1" thickBot="1">
      <c r="A68" s="430" t="s">
        <v>19</v>
      </c>
      <c r="B68" s="422"/>
      <c r="C68" s="423">
        <f t="shared" si="3"/>
        <v>450</v>
      </c>
      <c r="D68" s="422"/>
      <c r="E68" s="422"/>
      <c r="F68" s="422">
        <v>450</v>
      </c>
      <c r="G68" s="422"/>
      <c r="H68" s="422"/>
      <c r="I68" s="422"/>
      <c r="J68" s="422"/>
      <c r="K68" s="422"/>
      <c r="L68" s="422"/>
      <c r="M68" s="422"/>
      <c r="N68" s="422"/>
      <c r="O68" s="424"/>
      <c r="P68" s="424"/>
      <c r="Q68" s="424"/>
      <c r="R68" s="424"/>
      <c r="S68" s="424"/>
      <c r="T68" s="424"/>
    </row>
    <row r="69" spans="1:20" s="46" customFormat="1" ht="30" customHeight="1" thickBot="1">
      <c r="A69" s="430" t="s">
        <v>52</v>
      </c>
      <c r="B69" s="422"/>
      <c r="C69" s="423">
        <f t="shared" si="3"/>
        <v>5000</v>
      </c>
      <c r="D69" s="422"/>
      <c r="E69" s="422"/>
      <c r="F69" s="422"/>
      <c r="G69" s="422"/>
      <c r="H69" s="422">
        <v>5000</v>
      </c>
      <c r="I69" s="422"/>
      <c r="J69" s="422"/>
      <c r="K69" s="422"/>
      <c r="L69" s="422"/>
      <c r="M69" s="422"/>
      <c r="N69" s="422"/>
      <c r="O69" s="424"/>
      <c r="P69" s="424"/>
      <c r="Q69" s="424"/>
      <c r="R69" s="424"/>
      <c r="S69" s="424"/>
      <c r="T69" s="424"/>
    </row>
    <row r="70" spans="1:20" s="46" customFormat="1" ht="30" customHeight="1" thickBot="1">
      <c r="A70" s="430" t="s">
        <v>392</v>
      </c>
      <c r="B70" s="422"/>
      <c r="C70" s="423">
        <f t="shared" si="3"/>
        <v>20187</v>
      </c>
      <c r="D70" s="422"/>
      <c r="E70" s="422"/>
      <c r="F70" s="422">
        <v>20187</v>
      </c>
      <c r="G70" s="422"/>
      <c r="H70" s="422"/>
      <c r="I70" s="422"/>
      <c r="J70" s="422"/>
      <c r="K70" s="422"/>
      <c r="L70" s="422"/>
      <c r="M70" s="422"/>
      <c r="N70" s="422"/>
      <c r="O70" s="424"/>
      <c r="P70" s="424"/>
      <c r="Q70" s="424"/>
      <c r="R70" s="424"/>
      <c r="S70" s="424"/>
      <c r="T70" s="424"/>
    </row>
    <row r="71" spans="1:20" s="46" customFormat="1" ht="30" customHeight="1" thickBot="1">
      <c r="A71" s="430" t="s">
        <v>107</v>
      </c>
      <c r="B71" s="422"/>
      <c r="C71" s="423">
        <f t="shared" si="3"/>
        <v>1847</v>
      </c>
      <c r="D71" s="422">
        <v>667</v>
      </c>
      <c r="E71" s="422">
        <v>180</v>
      </c>
      <c r="F71" s="422">
        <v>1000</v>
      </c>
      <c r="G71" s="422"/>
      <c r="H71" s="422"/>
      <c r="I71" s="422"/>
      <c r="J71" s="422"/>
      <c r="K71" s="422"/>
      <c r="L71" s="422"/>
      <c r="M71" s="422"/>
      <c r="N71" s="422"/>
      <c r="O71" s="424"/>
      <c r="P71" s="424"/>
      <c r="Q71" s="424"/>
      <c r="R71" s="424"/>
      <c r="S71" s="424"/>
      <c r="T71" s="424"/>
    </row>
    <row r="72" spans="1:20" s="46" customFormat="1" ht="30" customHeight="1" thickBot="1">
      <c r="A72" s="430" t="s">
        <v>69</v>
      </c>
      <c r="B72" s="422"/>
      <c r="C72" s="423">
        <f t="shared" si="3"/>
        <v>9285</v>
      </c>
      <c r="D72" s="422"/>
      <c r="E72" s="422"/>
      <c r="F72" s="422">
        <v>9285</v>
      </c>
      <c r="G72" s="422"/>
      <c r="H72" s="422"/>
      <c r="I72" s="422"/>
      <c r="J72" s="422"/>
      <c r="K72" s="422"/>
      <c r="L72" s="422"/>
      <c r="M72" s="422"/>
      <c r="N72" s="422"/>
      <c r="O72" s="424"/>
      <c r="P72" s="424"/>
      <c r="Q72" s="424"/>
      <c r="R72" s="424"/>
      <c r="S72" s="424"/>
      <c r="T72" s="424"/>
    </row>
    <row r="73" spans="1:20" s="46" customFormat="1" ht="30" customHeight="1" thickBot="1">
      <c r="A73" s="430" t="s">
        <v>109</v>
      </c>
      <c r="B73" s="422"/>
      <c r="C73" s="423">
        <f t="shared" si="3"/>
        <v>2760</v>
      </c>
      <c r="D73" s="422"/>
      <c r="E73" s="422"/>
      <c r="F73" s="422">
        <v>1105</v>
      </c>
      <c r="G73" s="422">
        <v>1655</v>
      </c>
      <c r="H73" s="422"/>
      <c r="I73" s="422"/>
      <c r="J73" s="422"/>
      <c r="K73" s="422"/>
      <c r="L73" s="422"/>
      <c r="M73" s="422"/>
      <c r="N73" s="422"/>
      <c r="O73" s="424"/>
      <c r="P73" s="424"/>
      <c r="Q73" s="424"/>
      <c r="R73" s="424"/>
      <c r="S73" s="424"/>
      <c r="T73" s="424"/>
    </row>
    <row r="74" spans="1:20" s="46" customFormat="1" ht="30" customHeight="1" thickBot="1">
      <c r="A74" s="439" t="s">
        <v>449</v>
      </c>
      <c r="B74" s="422"/>
      <c r="C74" s="438">
        <f t="shared" si="3"/>
        <v>775630</v>
      </c>
      <c r="D74" s="428">
        <f>SUM(D28:D73)</f>
        <v>8053</v>
      </c>
      <c r="E74" s="428">
        <f aca="true" t="shared" si="4" ref="E74:R74">SUM(E28:E73)</f>
        <v>1974</v>
      </c>
      <c r="F74" s="428">
        <f t="shared" si="4"/>
        <v>214345</v>
      </c>
      <c r="G74" s="428">
        <f t="shared" si="4"/>
        <v>7814</v>
      </c>
      <c r="H74" s="428">
        <f t="shared" si="4"/>
        <v>19555</v>
      </c>
      <c r="I74" s="428">
        <f t="shared" si="4"/>
        <v>7215</v>
      </c>
      <c r="J74" s="428">
        <f t="shared" si="4"/>
        <v>14417</v>
      </c>
      <c r="K74" s="428">
        <f t="shared" si="4"/>
        <v>23695</v>
      </c>
      <c r="L74" s="428"/>
      <c r="M74" s="428">
        <f t="shared" si="4"/>
        <v>500</v>
      </c>
      <c r="N74" s="428"/>
      <c r="O74" s="428"/>
      <c r="P74" s="428">
        <f t="shared" si="4"/>
        <v>172647</v>
      </c>
      <c r="Q74" s="428">
        <f t="shared" si="4"/>
        <v>195061</v>
      </c>
      <c r="R74" s="428">
        <f t="shared" si="4"/>
        <v>110354</v>
      </c>
      <c r="S74" s="428"/>
      <c r="T74" s="428"/>
    </row>
    <row r="75" spans="1:20" s="46" customFormat="1" ht="30" customHeight="1" thickBot="1">
      <c r="A75" s="439" t="s">
        <v>148</v>
      </c>
      <c r="B75" s="83"/>
      <c r="C75" s="93">
        <f>SUM(D75:T75)</f>
        <v>1235501</v>
      </c>
      <c r="D75" s="89">
        <f>D26+D74</f>
        <v>8053</v>
      </c>
      <c r="E75" s="89">
        <f aca="true" t="shared" si="5" ref="E75:R75">E26+E74</f>
        <v>1974</v>
      </c>
      <c r="F75" s="89">
        <f t="shared" si="5"/>
        <v>291818</v>
      </c>
      <c r="G75" s="89">
        <f t="shared" si="5"/>
        <v>252253</v>
      </c>
      <c r="H75" s="89">
        <f t="shared" si="5"/>
        <v>19755</v>
      </c>
      <c r="I75" s="89">
        <f t="shared" si="5"/>
        <v>27015</v>
      </c>
      <c r="J75" s="89">
        <f t="shared" si="5"/>
        <v>14841</v>
      </c>
      <c r="K75" s="89">
        <f t="shared" si="5"/>
        <v>30011</v>
      </c>
      <c r="L75" s="89">
        <f t="shared" si="5"/>
        <v>111219</v>
      </c>
      <c r="M75" s="89">
        <f t="shared" si="5"/>
        <v>500</v>
      </c>
      <c r="N75" s="89"/>
      <c r="O75" s="89"/>
      <c r="P75" s="89">
        <f t="shared" si="5"/>
        <v>172647</v>
      </c>
      <c r="Q75" s="89">
        <f t="shared" si="5"/>
        <v>195061</v>
      </c>
      <c r="R75" s="89">
        <f t="shared" si="5"/>
        <v>110354</v>
      </c>
      <c r="S75" s="89"/>
      <c r="T75" s="89"/>
    </row>
    <row r="76" spans="1:20" ht="24.75" customHeight="1" thickBot="1">
      <c r="A76" s="421" t="s">
        <v>64</v>
      </c>
      <c r="B76" s="83"/>
      <c r="C76" s="93">
        <f>SUM(D76:T76)</f>
        <v>1503877</v>
      </c>
      <c r="D76" s="89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93"/>
      <c r="P76" s="93"/>
      <c r="Q76" s="93"/>
      <c r="R76" s="93"/>
      <c r="S76" s="93">
        <v>1502650</v>
      </c>
      <c r="T76" s="93">
        <v>1227</v>
      </c>
    </row>
    <row r="77" spans="1:20" ht="24.75" customHeight="1" thickBot="1">
      <c r="A77" s="92" t="s">
        <v>147</v>
      </c>
      <c r="B77" s="90"/>
      <c r="C77" s="93">
        <f>SUM(D77:T77)</f>
        <v>2739378</v>
      </c>
      <c r="D77" s="89">
        <f>SUM(D75:D76)</f>
        <v>8053</v>
      </c>
      <c r="E77" s="89">
        <f aca="true" t="shared" si="6" ref="E77:T77">SUM(E75:E76)</f>
        <v>1974</v>
      </c>
      <c r="F77" s="89">
        <f t="shared" si="6"/>
        <v>291818</v>
      </c>
      <c r="G77" s="89">
        <f t="shared" si="6"/>
        <v>252253</v>
      </c>
      <c r="H77" s="89">
        <f t="shared" si="6"/>
        <v>19755</v>
      </c>
      <c r="I77" s="89">
        <f t="shared" si="6"/>
        <v>27015</v>
      </c>
      <c r="J77" s="89">
        <f t="shared" si="6"/>
        <v>14841</v>
      </c>
      <c r="K77" s="89">
        <f t="shared" si="6"/>
        <v>30011</v>
      </c>
      <c r="L77" s="89">
        <f t="shared" si="6"/>
        <v>111219</v>
      </c>
      <c r="M77" s="89">
        <f t="shared" si="6"/>
        <v>500</v>
      </c>
      <c r="N77" s="89"/>
      <c r="O77" s="89"/>
      <c r="P77" s="89">
        <f t="shared" si="6"/>
        <v>172647</v>
      </c>
      <c r="Q77" s="89">
        <f t="shared" si="6"/>
        <v>195061</v>
      </c>
      <c r="R77" s="89">
        <f t="shared" si="6"/>
        <v>110354</v>
      </c>
      <c r="S77" s="89">
        <f t="shared" si="6"/>
        <v>1502650</v>
      </c>
      <c r="T77" s="89">
        <f t="shared" si="6"/>
        <v>1227</v>
      </c>
    </row>
    <row r="78" ht="24.75" customHeight="1"/>
    <row r="79" ht="24.75" customHeight="1">
      <c r="F79" s="91"/>
    </row>
    <row r="80" ht="24.75" customHeight="1"/>
    <row r="81" ht="24.75" customHeight="1"/>
  </sheetData>
  <sheetProtection/>
  <mergeCells count="64">
    <mergeCell ref="R52:R54"/>
    <mergeCell ref="L53:L54"/>
    <mergeCell ref="M53:M54"/>
    <mergeCell ref="N53:N54"/>
    <mergeCell ref="L52:N52"/>
    <mergeCell ref="O52:O54"/>
    <mergeCell ref="P52:P54"/>
    <mergeCell ref="Q52:Q54"/>
    <mergeCell ref="F52:F54"/>
    <mergeCell ref="G52:I53"/>
    <mergeCell ref="J52:J54"/>
    <mergeCell ref="K52:K54"/>
    <mergeCell ref="A50:A54"/>
    <mergeCell ref="C50:C54"/>
    <mergeCell ref="D50:T50"/>
    <mergeCell ref="D51:I51"/>
    <mergeCell ref="J51:N51"/>
    <mergeCell ref="O51:P51"/>
    <mergeCell ref="Q51:R51"/>
    <mergeCell ref="S51:T53"/>
    <mergeCell ref="D52:D54"/>
    <mergeCell ref="E52:E54"/>
    <mergeCell ref="D7:D9"/>
    <mergeCell ref="N8:N9"/>
    <mergeCell ref="J6:N6"/>
    <mergeCell ref="A4:T4"/>
    <mergeCell ref="Q6:R6"/>
    <mergeCell ref="Q7:Q9"/>
    <mergeCell ref="R7:R9"/>
    <mergeCell ref="O6:P6"/>
    <mergeCell ref="O7:O9"/>
    <mergeCell ref="L8:L9"/>
    <mergeCell ref="E28:E30"/>
    <mergeCell ref="H28:H30"/>
    <mergeCell ref="R28:R30"/>
    <mergeCell ref="Q28:Q30"/>
    <mergeCell ref="L28:L30"/>
    <mergeCell ref="G28:G30"/>
    <mergeCell ref="K28:K30"/>
    <mergeCell ref="I28:I30"/>
    <mergeCell ref="M8:M9"/>
    <mergeCell ref="F7:F9"/>
    <mergeCell ref="K7:K9"/>
    <mergeCell ref="G7:I8"/>
    <mergeCell ref="D5:T5"/>
    <mergeCell ref="S6:T8"/>
    <mergeCell ref="E7:E9"/>
    <mergeCell ref="D28:D30"/>
    <mergeCell ref="S28:S30"/>
    <mergeCell ref="T28:T30"/>
    <mergeCell ref="D6:I6"/>
    <mergeCell ref="J7:J9"/>
    <mergeCell ref="P7:P9"/>
    <mergeCell ref="L7:N7"/>
    <mergeCell ref="A3:T3"/>
    <mergeCell ref="J28:J30"/>
    <mergeCell ref="M28:M30"/>
    <mergeCell ref="O28:O30"/>
    <mergeCell ref="P28:P30"/>
    <mergeCell ref="C28:C30"/>
    <mergeCell ref="F28:F30"/>
    <mergeCell ref="N28:N30"/>
    <mergeCell ref="A5:A9"/>
    <mergeCell ref="C5:C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42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A1" sqref="A1"/>
    </sheetView>
  </sheetViews>
  <sheetFormatPr defaultColWidth="9.140625" defaultRowHeight="12.75"/>
  <cols>
    <col min="6" max="7" width="16.28125" style="0" customWidth="1"/>
  </cols>
  <sheetData>
    <row r="1" spans="1:10" ht="12.75">
      <c r="A1" s="212" t="s">
        <v>477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ht="12.75">
      <c r="A2" s="212"/>
      <c r="B2" s="213"/>
      <c r="C2" s="213"/>
      <c r="D2" s="213"/>
      <c r="E2" s="213"/>
      <c r="F2" s="213"/>
      <c r="G2" s="213"/>
      <c r="H2" s="213"/>
      <c r="I2" s="213"/>
      <c r="J2" s="214"/>
    </row>
    <row r="3" spans="1:10" ht="12.75">
      <c r="A3" s="212"/>
      <c r="B3" s="213"/>
      <c r="C3" s="213"/>
      <c r="D3" s="213"/>
      <c r="E3" s="213"/>
      <c r="F3" s="213"/>
      <c r="G3" s="213"/>
      <c r="H3" s="213"/>
      <c r="I3" s="213"/>
      <c r="J3" s="214"/>
    </row>
    <row r="4" spans="1:10" ht="12.75">
      <c r="A4" s="212"/>
      <c r="B4" s="213"/>
      <c r="C4" s="213"/>
      <c r="D4" s="213"/>
      <c r="E4" s="213"/>
      <c r="F4" s="213"/>
      <c r="G4" s="213"/>
      <c r="H4" s="213"/>
      <c r="I4" s="213"/>
      <c r="J4" s="214"/>
    </row>
    <row r="5" spans="1:10" s="38" customFormat="1" ht="27" customHeight="1">
      <c r="A5" s="614" t="s">
        <v>366</v>
      </c>
      <c r="B5" s="614"/>
      <c r="C5" s="614"/>
      <c r="D5" s="614"/>
      <c r="E5" s="614"/>
      <c r="F5" s="614"/>
      <c r="G5" s="614"/>
      <c r="H5" s="614"/>
      <c r="I5" s="614"/>
      <c r="J5" s="614"/>
    </row>
    <row r="6" spans="1:10" s="38" customFormat="1" ht="27" customHeight="1">
      <c r="A6" s="614"/>
      <c r="B6" s="614"/>
      <c r="C6" s="614"/>
      <c r="D6" s="614"/>
      <c r="E6" s="614"/>
      <c r="F6" s="614"/>
      <c r="G6" s="614"/>
      <c r="H6" s="614"/>
      <c r="I6" s="614"/>
      <c r="J6" s="614"/>
    </row>
    <row r="7" spans="1:10" s="38" customFormat="1" ht="27" customHeight="1">
      <c r="A7" s="614"/>
      <c r="B7" s="614"/>
      <c r="C7" s="614"/>
      <c r="D7" s="614"/>
      <c r="E7" s="614"/>
      <c r="F7" s="614"/>
      <c r="G7" s="614"/>
      <c r="H7" s="614"/>
      <c r="I7" s="614"/>
      <c r="J7" s="614"/>
    </row>
    <row r="8" spans="1:10" ht="15.75">
      <c r="A8" s="176"/>
      <c r="B8" s="176"/>
      <c r="C8" s="176"/>
      <c r="D8" s="176"/>
      <c r="E8" s="176"/>
      <c r="F8" s="176"/>
      <c r="G8" s="176"/>
      <c r="H8" s="176"/>
      <c r="I8" s="176"/>
      <c r="J8" s="176"/>
    </row>
    <row r="9" spans="1:10" ht="13.5">
      <c r="A9" s="215"/>
      <c r="B9" s="215"/>
      <c r="C9" s="215"/>
      <c r="D9" s="215"/>
      <c r="E9" s="215"/>
      <c r="F9" s="215"/>
      <c r="G9" s="215"/>
      <c r="H9" s="215"/>
      <c r="I9" s="215"/>
      <c r="J9" s="215"/>
    </row>
    <row r="11" spans="1:10" ht="12.75">
      <c r="A11" s="666" t="s">
        <v>227</v>
      </c>
      <c r="B11" s="666"/>
      <c r="C11" s="666"/>
      <c r="D11" s="666"/>
      <c r="E11" s="666"/>
      <c r="F11" s="666"/>
      <c r="G11" s="666"/>
      <c r="H11" s="666"/>
      <c r="I11" s="666"/>
      <c r="J11" s="666"/>
    </row>
    <row r="12" spans="1:10" ht="12.75">
      <c r="A12" s="679" t="s">
        <v>1</v>
      </c>
      <c r="B12" s="680"/>
      <c r="C12" s="680"/>
      <c r="D12" s="680"/>
      <c r="E12" s="680"/>
      <c r="F12" s="680"/>
      <c r="G12" s="681"/>
      <c r="H12" s="667" t="s">
        <v>228</v>
      </c>
      <c r="I12" s="668"/>
      <c r="J12" s="669"/>
    </row>
    <row r="13" spans="1:10" ht="12.75" customHeight="1">
      <c r="A13" s="682"/>
      <c r="B13" s="683"/>
      <c r="C13" s="683"/>
      <c r="D13" s="683"/>
      <c r="E13" s="683"/>
      <c r="F13" s="683"/>
      <c r="G13" s="684"/>
      <c r="H13" s="670"/>
      <c r="I13" s="671"/>
      <c r="J13" s="672"/>
    </row>
    <row r="14" spans="1:10" ht="12.75" customHeight="1">
      <c r="A14" s="682"/>
      <c r="B14" s="683"/>
      <c r="C14" s="683"/>
      <c r="D14" s="683"/>
      <c r="E14" s="683"/>
      <c r="F14" s="683"/>
      <c r="G14" s="684"/>
      <c r="H14" s="670"/>
      <c r="I14" s="671"/>
      <c r="J14" s="672"/>
    </row>
    <row r="15" spans="1:10" ht="12.75" customHeight="1">
      <c r="A15" s="685"/>
      <c r="B15" s="686"/>
      <c r="C15" s="686"/>
      <c r="D15" s="686"/>
      <c r="E15" s="686"/>
      <c r="F15" s="686"/>
      <c r="G15" s="687"/>
      <c r="H15" s="673"/>
      <c r="I15" s="674"/>
      <c r="J15" s="675"/>
    </row>
    <row r="16" spans="1:10" ht="15.75">
      <c r="A16" s="691" t="s">
        <v>229</v>
      </c>
      <c r="B16" s="691"/>
      <c r="C16" s="691"/>
      <c r="D16" s="691"/>
      <c r="E16" s="691"/>
      <c r="F16" s="692"/>
      <c r="G16" s="366"/>
      <c r="H16" s="676"/>
      <c r="I16" s="677"/>
      <c r="J16" s="678"/>
    </row>
    <row r="17" spans="1:10" ht="12.75" customHeight="1">
      <c r="A17" s="697" t="s">
        <v>230</v>
      </c>
      <c r="B17" s="507"/>
      <c r="C17" s="507"/>
      <c r="D17" s="507"/>
      <c r="E17" s="507"/>
      <c r="F17" s="698"/>
      <c r="G17" s="364"/>
      <c r="H17" s="701">
        <f>G18+G19</f>
        <v>23469</v>
      </c>
      <c r="I17" s="702"/>
      <c r="J17" s="703"/>
    </row>
    <row r="18" spans="1:10" ht="15.75">
      <c r="A18" s="699" t="s">
        <v>50</v>
      </c>
      <c r="B18" s="700"/>
      <c r="C18" s="700"/>
      <c r="D18" s="700"/>
      <c r="E18" s="700"/>
      <c r="F18" s="700"/>
      <c r="G18" s="369">
        <v>19856</v>
      </c>
      <c r="H18" s="361"/>
      <c r="I18" s="362"/>
      <c r="J18" s="363"/>
    </row>
    <row r="19" spans="1:10" ht="15.75">
      <c r="A19" s="695" t="s">
        <v>441</v>
      </c>
      <c r="B19" s="696"/>
      <c r="C19" s="696"/>
      <c r="D19" s="696"/>
      <c r="E19" s="696"/>
      <c r="F19" s="696"/>
      <c r="G19" s="369">
        <v>3613</v>
      </c>
      <c r="H19" s="361"/>
      <c r="I19" s="362"/>
      <c r="J19" s="363"/>
    </row>
    <row r="20" spans="1:10" ht="15.75" customHeight="1">
      <c r="A20" s="693" t="s">
        <v>231</v>
      </c>
      <c r="B20" s="694"/>
      <c r="C20" s="694"/>
      <c r="D20" s="694"/>
      <c r="E20" s="694"/>
      <c r="F20" s="694"/>
      <c r="G20" s="367"/>
      <c r="H20" s="676"/>
      <c r="I20" s="677"/>
      <c r="J20" s="678"/>
    </row>
    <row r="21" spans="1:10" ht="15.75">
      <c r="A21" s="688" t="s">
        <v>232</v>
      </c>
      <c r="B21" s="688"/>
      <c r="C21" s="688"/>
      <c r="D21" s="688"/>
      <c r="E21" s="688"/>
      <c r="F21" s="689"/>
      <c r="G21" s="368"/>
      <c r="H21" s="690">
        <f>H17+H20</f>
        <v>23469</v>
      </c>
      <c r="I21" s="690"/>
      <c r="J21" s="690"/>
    </row>
    <row r="26" spans="3:9" ht="15.75">
      <c r="C26" s="365"/>
      <c r="D26" s="365"/>
      <c r="E26" s="365"/>
      <c r="F26" s="365"/>
      <c r="G26" s="365"/>
      <c r="H26" s="365"/>
      <c r="I26" s="365"/>
    </row>
    <row r="27" spans="3:9" ht="15.75">
      <c r="C27" s="365"/>
      <c r="D27" s="365"/>
      <c r="E27" s="365"/>
      <c r="F27" s="365"/>
      <c r="G27" s="365"/>
      <c r="H27" s="365"/>
      <c r="I27" s="365"/>
    </row>
  </sheetData>
  <sheetProtection/>
  <mergeCells count="14">
    <mergeCell ref="A21:F21"/>
    <mergeCell ref="H20:J20"/>
    <mergeCell ref="H21:J21"/>
    <mergeCell ref="A16:F16"/>
    <mergeCell ref="A20:F20"/>
    <mergeCell ref="A19:F19"/>
    <mergeCell ref="A17:F17"/>
    <mergeCell ref="A18:F18"/>
    <mergeCell ref="H17:J17"/>
    <mergeCell ref="A5:J7"/>
    <mergeCell ref="A11:J11"/>
    <mergeCell ref="H12:J15"/>
    <mergeCell ref="H16:J16"/>
    <mergeCell ref="A12:G1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1">
      <selection activeCell="A1" sqref="A1:C1"/>
    </sheetView>
  </sheetViews>
  <sheetFormatPr defaultColWidth="9.140625" defaultRowHeight="12.75"/>
  <cols>
    <col min="1" max="1" width="65.28125" style="0" customWidth="1"/>
    <col min="2" max="7" width="15.7109375" style="0" customWidth="1"/>
  </cols>
  <sheetData>
    <row r="1" spans="1:3" ht="12.75">
      <c r="A1" s="547" t="s">
        <v>462</v>
      </c>
      <c r="B1" s="547"/>
      <c r="C1" s="547"/>
    </row>
    <row r="2" ht="12.75">
      <c r="A2" s="182"/>
    </row>
    <row r="3" ht="12.75">
      <c r="A3" s="182"/>
    </row>
    <row r="4" ht="12.75">
      <c r="A4" s="182"/>
    </row>
    <row r="5" ht="12.75">
      <c r="A5" s="182"/>
    </row>
    <row r="6" spans="1:7" ht="15.75">
      <c r="A6" s="615" t="s">
        <v>367</v>
      </c>
      <c r="B6" s="615"/>
      <c r="C6" s="615"/>
      <c r="D6" s="624"/>
      <c r="E6" s="624"/>
      <c r="F6" s="624"/>
      <c r="G6" s="624"/>
    </row>
    <row r="7" spans="1:7" ht="15.75">
      <c r="A7" s="706" t="s">
        <v>233</v>
      </c>
      <c r="B7" s="706"/>
      <c r="C7" s="706"/>
      <c r="D7" s="624"/>
      <c r="E7" s="624"/>
      <c r="F7" s="624"/>
      <c r="G7" s="624"/>
    </row>
    <row r="8" spans="1:3" ht="15.75">
      <c r="A8" s="10"/>
      <c r="B8" s="10"/>
      <c r="C8" s="10"/>
    </row>
    <row r="9" spans="1:3" ht="15.75">
      <c r="A9" s="10"/>
      <c r="B9" s="10"/>
      <c r="C9" s="10"/>
    </row>
    <row r="10" spans="1:7" ht="15.75" thickBot="1">
      <c r="A10" s="704" t="s">
        <v>234</v>
      </c>
      <c r="B10" s="704"/>
      <c r="C10" s="704"/>
      <c r="D10" s="705"/>
      <c r="E10" s="705"/>
      <c r="F10" s="705"/>
      <c r="G10" s="705"/>
    </row>
    <row r="11" spans="1:7" ht="15" thickBot="1">
      <c r="A11" s="709" t="s">
        <v>163</v>
      </c>
      <c r="B11" s="707" t="s">
        <v>440</v>
      </c>
      <c r="C11" s="708"/>
      <c r="D11" s="708" t="s">
        <v>426</v>
      </c>
      <c r="E11" s="708"/>
      <c r="F11" s="708" t="s">
        <v>152</v>
      </c>
      <c r="G11" s="708"/>
    </row>
    <row r="12" spans="1:7" ht="30" customHeight="1" thickBot="1">
      <c r="A12" s="650"/>
      <c r="B12" s="360" t="s">
        <v>7</v>
      </c>
      <c r="C12" s="279" t="s">
        <v>235</v>
      </c>
      <c r="D12" s="360" t="s">
        <v>7</v>
      </c>
      <c r="E12" s="334" t="s">
        <v>235</v>
      </c>
      <c r="F12" s="360" t="s">
        <v>7</v>
      </c>
      <c r="G12" s="334" t="s">
        <v>235</v>
      </c>
    </row>
    <row r="13" spans="1:7" ht="18" customHeight="1">
      <c r="A13" s="228" t="s">
        <v>278</v>
      </c>
      <c r="B13" s="230"/>
      <c r="C13" s="230"/>
      <c r="D13" s="230"/>
      <c r="E13" s="230"/>
      <c r="F13" s="230"/>
      <c r="G13" s="230"/>
    </row>
    <row r="14" spans="1:7" ht="18" customHeight="1">
      <c r="A14" s="216" t="s">
        <v>236</v>
      </c>
      <c r="B14" s="217"/>
      <c r="C14" s="217"/>
      <c r="D14" s="217"/>
      <c r="E14" s="217"/>
      <c r="F14" s="217"/>
      <c r="G14" s="217"/>
    </row>
    <row r="15" spans="1:7" ht="18" customHeight="1" thickBot="1">
      <c r="A15" s="218" t="s">
        <v>237</v>
      </c>
      <c r="B15" s="219"/>
      <c r="C15" s="219"/>
      <c r="D15" s="219"/>
      <c r="E15" s="219"/>
      <c r="F15" s="217"/>
      <c r="G15" s="219"/>
    </row>
    <row r="16" spans="1:7" ht="18" customHeight="1">
      <c r="A16" s="220" t="s">
        <v>238</v>
      </c>
      <c r="B16" s="217">
        <v>97493</v>
      </c>
      <c r="C16" s="217"/>
      <c r="D16" s="217">
        <v>286356</v>
      </c>
      <c r="E16" s="217"/>
      <c r="F16" s="227">
        <f aca="true" t="shared" si="0" ref="F16:F28">B16+D16</f>
        <v>383849</v>
      </c>
      <c r="G16" s="217"/>
    </row>
    <row r="17" spans="1:7" ht="18" customHeight="1">
      <c r="A17" s="220" t="s">
        <v>239</v>
      </c>
      <c r="B17" s="217"/>
      <c r="C17" s="217"/>
      <c r="D17" s="217"/>
      <c r="E17" s="217"/>
      <c r="F17" s="217"/>
      <c r="G17" s="217"/>
    </row>
    <row r="18" spans="1:7" ht="18" customHeight="1">
      <c r="A18" s="221" t="s">
        <v>240</v>
      </c>
      <c r="B18" s="217"/>
      <c r="C18" s="217"/>
      <c r="D18" s="217">
        <v>40000</v>
      </c>
      <c r="E18" s="217"/>
      <c r="F18" s="217">
        <f t="shared" si="0"/>
        <v>40000</v>
      </c>
      <c r="G18" s="217"/>
    </row>
    <row r="19" spans="1:7" ht="18" customHeight="1">
      <c r="A19" s="222" t="s">
        <v>241</v>
      </c>
      <c r="B19" s="217"/>
      <c r="C19" s="217"/>
      <c r="D19" s="217">
        <v>400</v>
      </c>
      <c r="E19" s="217"/>
      <c r="F19" s="217">
        <f t="shared" si="0"/>
        <v>400</v>
      </c>
      <c r="G19" s="217"/>
    </row>
    <row r="20" spans="1:7" ht="18" customHeight="1" thickBot="1">
      <c r="A20" s="223" t="s">
        <v>242</v>
      </c>
      <c r="B20" s="219"/>
      <c r="C20" s="219"/>
      <c r="D20" s="219">
        <v>4500</v>
      </c>
      <c r="E20" s="219"/>
      <c r="F20" s="217">
        <f t="shared" si="0"/>
        <v>4500</v>
      </c>
      <c r="G20" s="219"/>
    </row>
    <row r="21" spans="1:7" ht="18" customHeight="1">
      <c r="A21" s="220" t="s">
        <v>243</v>
      </c>
      <c r="B21" s="217">
        <v>118315</v>
      </c>
      <c r="C21" s="217"/>
      <c r="D21" s="217">
        <v>220305</v>
      </c>
      <c r="E21" s="217"/>
      <c r="F21" s="227">
        <f t="shared" si="0"/>
        <v>338620</v>
      </c>
      <c r="G21" s="217"/>
    </row>
    <row r="22" spans="1:7" ht="18" customHeight="1">
      <c r="A22" s="220" t="s">
        <v>244</v>
      </c>
      <c r="B22" s="217"/>
      <c r="C22" s="217"/>
      <c r="D22" s="217"/>
      <c r="E22" s="217"/>
      <c r="F22" s="217"/>
      <c r="G22" s="217"/>
    </row>
    <row r="23" spans="1:7" ht="18" customHeight="1">
      <c r="A23" s="451" t="s">
        <v>454</v>
      </c>
      <c r="B23" s="217">
        <v>839130</v>
      </c>
      <c r="C23" s="217"/>
      <c r="D23" s="217"/>
      <c r="E23" s="217"/>
      <c r="F23" s="217">
        <f t="shared" si="0"/>
        <v>839130</v>
      </c>
      <c r="G23" s="217"/>
    </row>
    <row r="24" spans="1:7" ht="18" customHeight="1">
      <c r="A24" s="220" t="s">
        <v>245</v>
      </c>
      <c r="B24" s="217">
        <v>5089</v>
      </c>
      <c r="C24" s="217"/>
      <c r="D24" s="217"/>
      <c r="E24" s="217"/>
      <c r="F24" s="217">
        <f t="shared" si="0"/>
        <v>5089</v>
      </c>
      <c r="G24" s="217"/>
    </row>
    <row r="25" spans="1:7" ht="18" customHeight="1" thickBot="1">
      <c r="A25" s="452" t="s">
        <v>455</v>
      </c>
      <c r="B25" s="219">
        <v>410558</v>
      </c>
      <c r="C25" s="219"/>
      <c r="D25" s="219"/>
      <c r="E25" s="219"/>
      <c r="F25" s="217">
        <f t="shared" si="0"/>
        <v>410558</v>
      </c>
      <c r="G25" s="219"/>
    </row>
    <row r="26" spans="1:7" ht="18" customHeight="1" thickBot="1">
      <c r="A26" s="223" t="s">
        <v>246</v>
      </c>
      <c r="B26" s="219"/>
      <c r="C26" s="219"/>
      <c r="D26" s="219">
        <v>4665</v>
      </c>
      <c r="E26" s="219"/>
      <c r="F26" s="229">
        <f t="shared" si="0"/>
        <v>4665</v>
      </c>
      <c r="G26" s="219"/>
    </row>
    <row r="27" spans="1:7" ht="18" customHeight="1" thickBot="1">
      <c r="A27" s="223" t="s">
        <v>247</v>
      </c>
      <c r="B27" s="219"/>
      <c r="C27" s="219"/>
      <c r="D27" s="219"/>
      <c r="E27" s="219"/>
      <c r="F27" s="229"/>
      <c r="G27" s="219"/>
    </row>
    <row r="28" spans="1:7" ht="18" customHeight="1" thickBot="1">
      <c r="A28" s="223" t="s">
        <v>248</v>
      </c>
      <c r="B28" s="219">
        <v>400000</v>
      </c>
      <c r="C28" s="219"/>
      <c r="D28" s="219">
        <v>3817</v>
      </c>
      <c r="E28" s="219"/>
      <c r="F28" s="229">
        <f t="shared" si="0"/>
        <v>403817</v>
      </c>
      <c r="G28" s="217">
        <f>C28+E28</f>
        <v>0</v>
      </c>
    </row>
    <row r="29" spans="1:7" ht="18" customHeight="1" thickBot="1">
      <c r="A29" s="224" t="s">
        <v>249</v>
      </c>
      <c r="B29" s="225"/>
      <c r="C29" s="225"/>
      <c r="D29" s="225"/>
      <c r="E29" s="225"/>
      <c r="F29" s="229"/>
      <c r="G29" s="229"/>
    </row>
    <row r="30" spans="1:7" ht="18" customHeight="1" thickBot="1">
      <c r="A30" s="216" t="s">
        <v>2</v>
      </c>
      <c r="B30" s="217"/>
      <c r="C30" s="217">
        <v>508801</v>
      </c>
      <c r="D30" s="217"/>
      <c r="E30" s="217">
        <v>84277</v>
      </c>
      <c r="F30" s="229"/>
      <c r="G30" s="217">
        <f>C30+E30</f>
        <v>593078</v>
      </c>
    </row>
    <row r="31" spans="1:7" ht="18" customHeight="1" thickBot="1">
      <c r="A31" s="226" t="s">
        <v>83</v>
      </c>
      <c r="B31" s="225"/>
      <c r="C31" s="225">
        <v>134435</v>
      </c>
      <c r="D31" s="225"/>
      <c r="E31" s="225">
        <v>21473</v>
      </c>
      <c r="F31" s="225"/>
      <c r="G31" s="229">
        <f>C31+E31</f>
        <v>155908</v>
      </c>
    </row>
    <row r="32" spans="1:7" ht="18" customHeight="1" thickBot="1">
      <c r="A32" s="220" t="s">
        <v>250</v>
      </c>
      <c r="B32" s="227"/>
      <c r="C32" s="227">
        <v>445537</v>
      </c>
      <c r="D32" s="227"/>
      <c r="E32" s="227">
        <v>145375</v>
      </c>
      <c r="F32" s="227"/>
      <c r="G32" s="217">
        <f>C32+E32</f>
        <v>590912</v>
      </c>
    </row>
    <row r="33" spans="1:7" ht="18" customHeight="1" thickBot="1">
      <c r="A33" s="228" t="s">
        <v>58</v>
      </c>
      <c r="B33" s="227"/>
      <c r="C33" s="229">
        <v>244439</v>
      </c>
      <c r="D33" s="227"/>
      <c r="E33" s="229">
        <v>7814</v>
      </c>
      <c r="F33" s="227"/>
      <c r="G33" s="229">
        <f>C33+E33</f>
        <v>252253</v>
      </c>
    </row>
    <row r="34" spans="1:7" ht="18" customHeight="1" thickBot="1">
      <c r="A34" s="228" t="s">
        <v>251</v>
      </c>
      <c r="B34" s="230"/>
      <c r="C34" s="230">
        <v>512949</v>
      </c>
      <c r="D34" s="230"/>
      <c r="E34" s="230">
        <v>7215</v>
      </c>
      <c r="F34" s="230"/>
      <c r="G34" s="230">
        <f>C34+E34</f>
        <v>520164</v>
      </c>
    </row>
    <row r="35" spans="1:7" ht="18" customHeight="1" thickBot="1">
      <c r="A35" s="228" t="s">
        <v>252</v>
      </c>
      <c r="B35" s="230"/>
      <c r="C35" s="230"/>
      <c r="D35" s="230"/>
      <c r="E35" s="230">
        <v>195061</v>
      </c>
      <c r="F35" s="230"/>
      <c r="G35" s="230">
        <f aca="true" t="shared" si="1" ref="G35:G40">C35+E35</f>
        <v>195061</v>
      </c>
    </row>
    <row r="36" spans="1:7" ht="18" customHeight="1" thickBot="1">
      <c r="A36" s="228" t="s">
        <v>253</v>
      </c>
      <c r="B36" s="230"/>
      <c r="C36" s="230"/>
      <c r="D36" s="230"/>
      <c r="E36" s="230"/>
      <c r="F36" s="230"/>
      <c r="G36" s="230"/>
    </row>
    <row r="37" spans="1:7" ht="18" customHeight="1" thickBot="1">
      <c r="A37" s="228" t="s">
        <v>254</v>
      </c>
      <c r="B37" s="230"/>
      <c r="C37" s="230"/>
      <c r="D37" s="230"/>
      <c r="E37" s="230">
        <v>79273</v>
      </c>
      <c r="F37" s="230"/>
      <c r="G37" s="230">
        <f t="shared" si="1"/>
        <v>79273</v>
      </c>
    </row>
    <row r="38" spans="1:7" ht="18" customHeight="1" thickBot="1">
      <c r="A38" s="228" t="s">
        <v>44</v>
      </c>
      <c r="B38" s="230"/>
      <c r="C38" s="230">
        <v>955</v>
      </c>
      <c r="D38" s="230"/>
      <c r="E38" s="230">
        <v>19555</v>
      </c>
      <c r="F38" s="230"/>
      <c r="G38" s="230">
        <f t="shared" si="1"/>
        <v>20510</v>
      </c>
    </row>
    <row r="39" spans="1:7" ht="18" customHeight="1" thickBot="1">
      <c r="A39" s="228" t="s">
        <v>89</v>
      </c>
      <c r="B39" s="230"/>
      <c r="C39" s="230"/>
      <c r="D39" s="230"/>
      <c r="E39" s="230"/>
      <c r="F39" s="230"/>
      <c r="G39" s="230"/>
    </row>
    <row r="40" spans="1:7" ht="18" customHeight="1" thickBot="1">
      <c r="A40" s="231" t="s">
        <v>255</v>
      </c>
      <c r="B40" s="232"/>
      <c r="C40" s="232">
        <v>23469</v>
      </c>
      <c r="D40" s="232"/>
      <c r="E40" s="232"/>
      <c r="F40" s="232"/>
      <c r="G40" s="229">
        <f t="shared" si="1"/>
        <v>23469</v>
      </c>
    </row>
    <row r="41" spans="1:7" ht="18" customHeight="1" thickBot="1" thickTop="1">
      <c r="A41" s="233" t="s">
        <v>256</v>
      </c>
      <c r="B41" s="234">
        <f>SUM(B14:B40)</f>
        <v>1870585</v>
      </c>
      <c r="C41" s="234">
        <f>SUM(C30:C40)</f>
        <v>1870585</v>
      </c>
      <c r="D41" s="234">
        <f>SUM(D14:D40)</f>
        <v>560043</v>
      </c>
      <c r="E41" s="234">
        <f>SUM(E30:E40)</f>
        <v>560043</v>
      </c>
      <c r="F41" s="234">
        <f>SUM(F14:F40)</f>
        <v>2430628</v>
      </c>
      <c r="G41" s="234">
        <f>SUM(G30:G40)</f>
        <v>2430628</v>
      </c>
    </row>
    <row r="42" spans="1:7" ht="18" customHeight="1" thickBot="1" thickTop="1">
      <c r="A42" s="235" t="s">
        <v>257</v>
      </c>
      <c r="B42" s="217"/>
      <c r="C42" s="217"/>
      <c r="D42" s="217"/>
      <c r="E42" s="217"/>
      <c r="F42" s="217"/>
      <c r="G42" s="217"/>
    </row>
    <row r="43" spans="1:7" ht="18" customHeight="1" thickBot="1">
      <c r="A43" s="228" t="s">
        <v>258</v>
      </c>
      <c r="B43" s="230"/>
      <c r="C43" s="230"/>
      <c r="D43" s="230">
        <v>286578</v>
      </c>
      <c r="E43" s="230"/>
      <c r="F43" s="230">
        <f>B43+D43</f>
        <v>286578</v>
      </c>
      <c r="G43" s="230"/>
    </row>
    <row r="44" spans="1:7" ht="18" customHeight="1" thickBot="1">
      <c r="A44" s="228" t="s">
        <v>259</v>
      </c>
      <c r="B44" s="230"/>
      <c r="C44" s="230"/>
      <c r="D44" s="230"/>
      <c r="E44" s="230"/>
      <c r="F44" s="230"/>
      <c r="G44" s="230"/>
    </row>
    <row r="45" spans="1:7" ht="18" customHeight="1" thickBot="1">
      <c r="A45" s="228" t="s">
        <v>260</v>
      </c>
      <c r="B45" s="230">
        <v>111219</v>
      </c>
      <c r="C45" s="230"/>
      <c r="D45" s="230"/>
      <c r="E45" s="230"/>
      <c r="F45" s="230">
        <f aca="true" t="shared" si="2" ref="F45:F52">B45+D45</f>
        <v>111219</v>
      </c>
      <c r="G45" s="230"/>
    </row>
    <row r="46" spans="1:7" ht="18" customHeight="1" thickBot="1">
      <c r="A46" s="228" t="s">
        <v>261</v>
      </c>
      <c r="B46" s="230"/>
      <c r="C46" s="230"/>
      <c r="D46" s="230"/>
      <c r="E46" s="230"/>
      <c r="F46" s="230"/>
      <c r="G46" s="230"/>
    </row>
    <row r="47" spans="1:7" ht="18" customHeight="1" thickBot="1">
      <c r="A47" s="228" t="s">
        <v>262</v>
      </c>
      <c r="B47" s="230">
        <v>2000</v>
      </c>
      <c r="C47" s="230"/>
      <c r="D47" s="230"/>
      <c r="E47" s="230"/>
      <c r="F47" s="230">
        <f t="shared" si="2"/>
        <v>2000</v>
      </c>
      <c r="G47" s="230"/>
    </row>
    <row r="48" spans="1:7" ht="18" customHeight="1" thickBot="1">
      <c r="A48" s="228" t="s">
        <v>263</v>
      </c>
      <c r="B48" s="230">
        <v>7720</v>
      </c>
      <c r="C48" s="230"/>
      <c r="D48" s="230">
        <v>39431</v>
      </c>
      <c r="E48" s="230"/>
      <c r="F48" s="230">
        <f t="shared" si="2"/>
        <v>47151</v>
      </c>
      <c r="G48" s="230"/>
    </row>
    <row r="49" spans="1:7" ht="18" customHeight="1" thickBot="1">
      <c r="A49" s="228" t="s">
        <v>264</v>
      </c>
      <c r="B49" s="230"/>
      <c r="C49" s="230"/>
      <c r="D49" s="230">
        <v>8500</v>
      </c>
      <c r="E49" s="230"/>
      <c r="F49" s="230">
        <f t="shared" si="2"/>
        <v>8500</v>
      </c>
      <c r="G49" s="230"/>
    </row>
    <row r="50" spans="1:7" ht="18" customHeight="1" thickBot="1">
      <c r="A50" s="228" t="s">
        <v>265</v>
      </c>
      <c r="B50" s="227"/>
      <c r="C50" s="227"/>
      <c r="D50" s="227"/>
      <c r="E50" s="227"/>
      <c r="F50" s="230"/>
      <c r="G50" s="227"/>
    </row>
    <row r="51" spans="1:7" ht="18" customHeight="1" thickBot="1">
      <c r="A51" s="228" t="s">
        <v>266</v>
      </c>
      <c r="B51" s="230"/>
      <c r="C51" s="230"/>
      <c r="D51" s="230"/>
      <c r="E51" s="230"/>
      <c r="F51" s="230"/>
      <c r="G51" s="230"/>
    </row>
    <row r="52" spans="1:7" ht="18" customHeight="1" thickBot="1">
      <c r="A52" s="224" t="s">
        <v>248</v>
      </c>
      <c r="B52" s="230"/>
      <c r="C52" s="230"/>
      <c r="D52" s="230">
        <v>33536</v>
      </c>
      <c r="E52" s="230"/>
      <c r="F52" s="230">
        <f t="shared" si="2"/>
        <v>33536</v>
      </c>
      <c r="G52" s="230"/>
    </row>
    <row r="53" spans="1:7" ht="18" customHeight="1" thickBot="1">
      <c r="A53" s="216" t="s">
        <v>267</v>
      </c>
      <c r="B53" s="230"/>
      <c r="C53" s="230"/>
      <c r="D53" s="230"/>
      <c r="E53" s="230"/>
      <c r="F53" s="230"/>
      <c r="G53" s="230"/>
    </row>
    <row r="54" spans="1:7" ht="18" customHeight="1" thickBot="1">
      <c r="A54" s="228" t="s">
        <v>268</v>
      </c>
      <c r="B54" s="227"/>
      <c r="C54" s="227"/>
      <c r="D54" s="227"/>
      <c r="E54" s="227">
        <v>18602</v>
      </c>
      <c r="F54" s="227"/>
      <c r="G54" s="227">
        <f>C54+E54</f>
        <v>18602</v>
      </c>
    </row>
    <row r="55" spans="1:7" ht="18" customHeight="1" thickBot="1">
      <c r="A55" s="228" t="s">
        <v>42</v>
      </c>
      <c r="B55" s="230"/>
      <c r="C55" s="230">
        <v>3404</v>
      </c>
      <c r="D55" s="230"/>
      <c r="E55" s="230">
        <v>15644</v>
      </c>
      <c r="F55" s="230"/>
      <c r="G55" s="227">
        <f aca="true" t="shared" si="3" ref="G55:G63">C55+E55</f>
        <v>19048</v>
      </c>
    </row>
    <row r="56" spans="1:7" ht="18" customHeight="1" thickBot="1">
      <c r="A56" s="228" t="s">
        <v>93</v>
      </c>
      <c r="B56" s="230"/>
      <c r="C56" s="230">
        <v>6316</v>
      </c>
      <c r="D56" s="230"/>
      <c r="E56" s="230">
        <v>23695</v>
      </c>
      <c r="F56" s="230"/>
      <c r="G56" s="227">
        <f t="shared" si="3"/>
        <v>30011</v>
      </c>
    </row>
    <row r="57" spans="1:7" ht="18" customHeight="1" thickBot="1">
      <c r="A57" s="228" t="s">
        <v>269</v>
      </c>
      <c r="B57" s="230"/>
      <c r="C57" s="230">
        <v>111219</v>
      </c>
      <c r="D57" s="230"/>
      <c r="E57" s="230"/>
      <c r="F57" s="230"/>
      <c r="G57" s="227">
        <f t="shared" si="3"/>
        <v>111219</v>
      </c>
    </row>
    <row r="58" spans="1:7" ht="18" customHeight="1" thickBot="1">
      <c r="A58" s="228" t="s">
        <v>270</v>
      </c>
      <c r="B58" s="230"/>
      <c r="C58" s="230"/>
      <c r="D58" s="230"/>
      <c r="E58" s="230">
        <v>500</v>
      </c>
      <c r="F58" s="230"/>
      <c r="G58" s="227">
        <f t="shared" si="3"/>
        <v>500</v>
      </c>
    </row>
    <row r="59" spans="1:7" ht="18" customHeight="1" thickBot="1">
      <c r="A59" s="228" t="s">
        <v>271</v>
      </c>
      <c r="B59" s="230"/>
      <c r="C59" s="230"/>
      <c r="D59" s="230"/>
      <c r="E59" s="230"/>
      <c r="F59" s="230"/>
      <c r="G59" s="227"/>
    </row>
    <row r="60" spans="1:7" ht="18" customHeight="1" thickBot="1">
      <c r="A60" s="228" t="s">
        <v>272</v>
      </c>
      <c r="B60" s="227"/>
      <c r="C60" s="227"/>
      <c r="D60" s="227">
        <v>3000</v>
      </c>
      <c r="E60" s="227">
        <v>172647</v>
      </c>
      <c r="F60" s="227">
        <f>B60+D60</f>
        <v>3000</v>
      </c>
      <c r="G60" s="227">
        <f t="shared" si="3"/>
        <v>172647</v>
      </c>
    </row>
    <row r="61" spans="1:7" ht="18" customHeight="1" thickBot="1">
      <c r="A61" s="228" t="s">
        <v>273</v>
      </c>
      <c r="B61" s="230"/>
      <c r="C61" s="230"/>
      <c r="D61" s="230"/>
      <c r="E61" s="230">
        <v>110354</v>
      </c>
      <c r="F61" s="230"/>
      <c r="G61" s="227">
        <f t="shared" si="3"/>
        <v>110354</v>
      </c>
    </row>
    <row r="62" spans="1:7" ht="18" customHeight="1" thickBot="1">
      <c r="A62" s="228" t="s">
        <v>274</v>
      </c>
      <c r="B62" s="230"/>
      <c r="C62" s="230"/>
      <c r="D62" s="230"/>
      <c r="E62" s="230"/>
      <c r="F62" s="230"/>
      <c r="G62" s="227"/>
    </row>
    <row r="63" spans="1:7" ht="18" customHeight="1" thickBot="1">
      <c r="A63" s="224" t="s">
        <v>275</v>
      </c>
      <c r="B63" s="225"/>
      <c r="C63" s="225"/>
      <c r="D63" s="225"/>
      <c r="E63" s="225">
        <v>29603</v>
      </c>
      <c r="F63" s="225"/>
      <c r="G63" s="227">
        <f t="shared" si="3"/>
        <v>29603</v>
      </c>
    </row>
    <row r="64" spans="1:7" ht="18" customHeight="1" thickBot="1">
      <c r="A64" s="233" t="s">
        <v>276</v>
      </c>
      <c r="B64" s="234">
        <f>SUM(B43:B63)</f>
        <v>120939</v>
      </c>
      <c r="C64" s="234">
        <f>SUM(C54:C63)</f>
        <v>120939</v>
      </c>
      <c r="D64" s="234">
        <f>SUM(D43:D63)</f>
        <v>371045</v>
      </c>
      <c r="E64" s="234">
        <f>SUM(E54:E63)</f>
        <v>371045</v>
      </c>
      <c r="F64" s="234">
        <f>SUM(F43:F63)</f>
        <v>491984</v>
      </c>
      <c r="G64" s="450">
        <f>SUM(G54:G63)</f>
        <v>491984</v>
      </c>
    </row>
    <row r="65" spans="1:7" ht="18" customHeight="1" thickBot="1" thickTop="1">
      <c r="A65" s="233" t="s">
        <v>277</v>
      </c>
      <c r="B65" s="234">
        <f aca="true" t="shared" si="4" ref="B65:G65">B41+B64</f>
        <v>1991524</v>
      </c>
      <c r="C65" s="234">
        <f t="shared" si="4"/>
        <v>1991524</v>
      </c>
      <c r="D65" s="234">
        <f t="shared" si="4"/>
        <v>931088</v>
      </c>
      <c r="E65" s="234">
        <f t="shared" si="4"/>
        <v>931088</v>
      </c>
      <c r="F65" s="234">
        <f t="shared" si="4"/>
        <v>2922612</v>
      </c>
      <c r="G65" s="234">
        <f t="shared" si="4"/>
        <v>2922612</v>
      </c>
    </row>
    <row r="66" ht="13.5" thickTop="1"/>
  </sheetData>
  <sheetProtection/>
  <mergeCells count="8">
    <mergeCell ref="B11:C11"/>
    <mergeCell ref="D11:E11"/>
    <mergeCell ref="F11:G11"/>
    <mergeCell ref="A11:A12"/>
    <mergeCell ref="A1:C1"/>
    <mergeCell ref="A10:G10"/>
    <mergeCell ref="A6:G6"/>
    <mergeCell ref="A7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1.7109375" style="0" customWidth="1"/>
    <col min="2" max="2" width="11.7109375" style="0" customWidth="1"/>
    <col min="3" max="9" width="12.7109375" style="0" customWidth="1"/>
    <col min="10" max="10" width="14.57421875" style="0" customWidth="1"/>
  </cols>
  <sheetData>
    <row r="2" spans="1:10" ht="12.75">
      <c r="A2" s="547" t="s">
        <v>463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ht="12.75" customHeight="1">
      <c r="A3" s="715" t="s">
        <v>191</v>
      </c>
      <c r="B3" s="716"/>
      <c r="C3" s="716"/>
      <c r="D3" s="716"/>
      <c r="E3" s="716"/>
      <c r="F3" s="716"/>
      <c r="G3" s="716"/>
      <c r="H3" s="716"/>
      <c r="I3" s="716"/>
      <c r="J3" s="716"/>
    </row>
    <row r="4" spans="1:10" ht="12.75" customHeight="1">
      <c r="A4" s="716"/>
      <c r="B4" s="716"/>
      <c r="C4" s="716"/>
      <c r="D4" s="716"/>
      <c r="E4" s="716"/>
      <c r="F4" s="716"/>
      <c r="G4" s="716"/>
      <c r="H4" s="716"/>
      <c r="I4" s="716"/>
      <c r="J4" s="716"/>
    </row>
    <row r="5" spans="1:10" ht="12.75" customHeight="1">
      <c r="A5" s="716"/>
      <c r="B5" s="716"/>
      <c r="C5" s="716"/>
      <c r="D5" s="716"/>
      <c r="E5" s="716"/>
      <c r="F5" s="716"/>
      <c r="G5" s="716"/>
      <c r="H5" s="716"/>
      <c r="I5" s="716"/>
      <c r="J5" s="716"/>
    </row>
    <row r="6" spans="1:10" ht="13.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5:10" ht="13.5" thickBot="1">
      <c r="E7" s="705" t="s">
        <v>206</v>
      </c>
      <c r="F7" s="705"/>
      <c r="G7" s="705"/>
      <c r="H7" s="705"/>
      <c r="I7" s="705"/>
      <c r="J7" s="705"/>
    </row>
    <row r="8" spans="1:13" ht="24.75" customHeight="1" thickBot="1">
      <c r="A8" s="713" t="s">
        <v>163</v>
      </c>
      <c r="B8" s="713" t="s">
        <v>34</v>
      </c>
      <c r="C8" s="535" t="s">
        <v>37</v>
      </c>
      <c r="D8" s="713" t="s">
        <v>190</v>
      </c>
      <c r="E8" s="712" t="s">
        <v>368</v>
      </c>
      <c r="F8" s="712"/>
      <c r="G8" s="712"/>
      <c r="H8" s="712"/>
      <c r="I8" s="712"/>
      <c r="J8" s="712"/>
      <c r="K8" s="34"/>
      <c r="L8" s="34"/>
      <c r="M8" s="34"/>
    </row>
    <row r="9" spans="1:13" ht="24.75" customHeight="1" thickBot="1">
      <c r="A9" s="717"/>
      <c r="B9" s="717"/>
      <c r="C9" s="536"/>
      <c r="D9" s="717"/>
      <c r="E9" s="711" t="s">
        <v>77</v>
      </c>
      <c r="F9" s="711" t="s">
        <v>78</v>
      </c>
      <c r="G9" s="713" t="s">
        <v>24</v>
      </c>
      <c r="H9" s="712" t="s">
        <v>25</v>
      </c>
      <c r="I9" s="712" t="s">
        <v>110</v>
      </c>
      <c r="J9" s="712" t="s">
        <v>87</v>
      </c>
      <c r="K9" s="34"/>
      <c r="L9" s="34"/>
      <c r="M9" s="34"/>
    </row>
    <row r="10" spans="1:13" ht="42" customHeight="1" thickBot="1">
      <c r="A10" s="714"/>
      <c r="B10" s="714"/>
      <c r="C10" s="537"/>
      <c r="D10" s="714"/>
      <c r="E10" s="711"/>
      <c r="F10" s="711"/>
      <c r="G10" s="714"/>
      <c r="H10" s="712"/>
      <c r="I10" s="712"/>
      <c r="J10" s="712"/>
      <c r="K10" s="34"/>
      <c r="L10" s="34"/>
      <c r="M10" s="34"/>
    </row>
    <row r="11" spans="1:13" ht="30" customHeight="1">
      <c r="A11" s="135" t="s">
        <v>33</v>
      </c>
      <c r="B11" s="143"/>
      <c r="C11" s="144"/>
      <c r="D11" s="144"/>
      <c r="E11" s="144"/>
      <c r="F11" s="144"/>
      <c r="G11" s="144"/>
      <c r="H11" s="144"/>
      <c r="I11" s="144"/>
      <c r="J11" s="144"/>
      <c r="K11" s="34"/>
      <c r="L11" s="34"/>
      <c r="M11" s="34"/>
    </row>
    <row r="12" spans="1:13" ht="30" customHeight="1">
      <c r="A12" s="136" t="s">
        <v>88</v>
      </c>
      <c r="B12" s="145"/>
      <c r="C12" s="146"/>
      <c r="D12" s="146"/>
      <c r="E12" s="147"/>
      <c r="F12" s="147"/>
      <c r="G12" s="147"/>
      <c r="H12" s="147"/>
      <c r="I12" s="147"/>
      <c r="J12" s="147"/>
      <c r="K12" s="34"/>
      <c r="L12" s="34"/>
      <c r="M12" s="34"/>
    </row>
    <row r="13" spans="1:13" ht="30" customHeight="1">
      <c r="A13" s="108" t="s">
        <v>112</v>
      </c>
      <c r="B13" s="148" t="s">
        <v>111</v>
      </c>
      <c r="C13" s="147">
        <v>12230</v>
      </c>
      <c r="D13" s="147">
        <f>E13+F13+G13+H13</f>
        <v>5918</v>
      </c>
      <c r="E13" s="147">
        <v>1578</v>
      </c>
      <c r="F13" s="147">
        <v>1578</v>
      </c>
      <c r="G13" s="147">
        <v>1578</v>
      </c>
      <c r="H13" s="147">
        <v>1184</v>
      </c>
      <c r="I13" s="147"/>
      <c r="J13" s="147"/>
      <c r="K13" s="34"/>
      <c r="L13" s="34"/>
      <c r="M13" s="34"/>
    </row>
    <row r="14" spans="1:13" ht="30" customHeight="1">
      <c r="A14" s="108" t="s">
        <v>32</v>
      </c>
      <c r="B14" s="148" t="s">
        <v>111</v>
      </c>
      <c r="C14" s="147">
        <v>12000</v>
      </c>
      <c r="D14" s="147">
        <f>E14+F14+G14+H14</f>
        <v>5807</v>
      </c>
      <c r="E14" s="147">
        <v>1548</v>
      </c>
      <c r="F14" s="147">
        <v>1548</v>
      </c>
      <c r="G14" s="147">
        <v>1548</v>
      </c>
      <c r="H14" s="147">
        <v>1163</v>
      </c>
      <c r="I14" s="147"/>
      <c r="J14" s="147"/>
      <c r="K14" s="34"/>
      <c r="L14" s="34"/>
      <c r="M14" s="34"/>
    </row>
    <row r="15" spans="1:13" ht="30" customHeight="1" thickBot="1">
      <c r="A15" s="111" t="s">
        <v>31</v>
      </c>
      <c r="B15" s="149" t="s">
        <v>28</v>
      </c>
      <c r="C15" s="150">
        <v>28000</v>
      </c>
      <c r="D15" s="147">
        <f>E15+F15+G15+H15</f>
        <v>13548</v>
      </c>
      <c r="E15" s="150">
        <v>3613</v>
      </c>
      <c r="F15" s="150">
        <v>3613</v>
      </c>
      <c r="G15" s="150">
        <v>3613</v>
      </c>
      <c r="H15" s="150">
        <v>2709</v>
      </c>
      <c r="I15" s="150"/>
      <c r="J15" s="150"/>
      <c r="K15" s="34"/>
      <c r="L15" s="34"/>
      <c r="M15" s="34"/>
    </row>
    <row r="16" spans="1:13" ht="30" customHeight="1" thickBot="1">
      <c r="A16" s="137" t="s">
        <v>30</v>
      </c>
      <c r="B16" s="151"/>
      <c r="C16" s="152">
        <f aca="true" t="shared" si="0" ref="C16:H16">SUM(C13:C15)</f>
        <v>52230</v>
      </c>
      <c r="D16" s="152">
        <f t="shared" si="0"/>
        <v>25273</v>
      </c>
      <c r="E16" s="152">
        <f t="shared" si="0"/>
        <v>6739</v>
      </c>
      <c r="F16" s="152">
        <f t="shared" si="0"/>
        <v>6739</v>
      </c>
      <c r="G16" s="152">
        <f t="shared" si="0"/>
        <v>6739</v>
      </c>
      <c r="H16" s="152">
        <f t="shared" si="0"/>
        <v>5056</v>
      </c>
      <c r="I16" s="152"/>
      <c r="J16" s="152"/>
      <c r="K16" s="34"/>
      <c r="L16" s="34"/>
      <c r="M16" s="34"/>
    </row>
    <row r="17" spans="1:13" ht="34.5" customHeight="1">
      <c r="A17" s="138" t="s">
        <v>35</v>
      </c>
      <c r="B17" s="133"/>
      <c r="C17" s="153"/>
      <c r="D17" s="154"/>
      <c r="E17" s="153"/>
      <c r="F17" s="153"/>
      <c r="G17" s="153"/>
      <c r="H17" s="153"/>
      <c r="I17" s="153"/>
      <c r="J17" s="153"/>
      <c r="K17" s="34"/>
      <c r="L17" s="34"/>
      <c r="M17" s="34"/>
    </row>
    <row r="18" spans="1:13" ht="30" customHeight="1">
      <c r="A18" s="139" t="s">
        <v>16</v>
      </c>
      <c r="B18" s="155" t="s">
        <v>113</v>
      </c>
      <c r="C18" s="156">
        <v>2563517</v>
      </c>
      <c r="D18" s="156">
        <f>SUM(E18:J18)</f>
        <v>3814443</v>
      </c>
      <c r="E18" s="156">
        <v>166729</v>
      </c>
      <c r="F18" s="156">
        <v>166729</v>
      </c>
      <c r="G18" s="156">
        <v>166729</v>
      </c>
      <c r="H18" s="156">
        <v>833647</v>
      </c>
      <c r="I18" s="156">
        <v>1097975</v>
      </c>
      <c r="J18" s="156">
        <v>1382634</v>
      </c>
      <c r="K18" s="34"/>
      <c r="L18" s="34"/>
      <c r="M18" s="34"/>
    </row>
    <row r="19" spans="1:13" ht="30" customHeight="1" thickBot="1">
      <c r="A19" s="140" t="s">
        <v>15</v>
      </c>
      <c r="B19" s="134" t="s">
        <v>10</v>
      </c>
      <c r="C19" s="157">
        <v>1571188</v>
      </c>
      <c r="D19" s="157">
        <f>SUM(E19:J19)</f>
        <v>2370499</v>
      </c>
      <c r="E19" s="157">
        <v>103615</v>
      </c>
      <c r="F19" s="157">
        <v>103615</v>
      </c>
      <c r="G19" s="157">
        <v>103615</v>
      </c>
      <c r="H19" s="157">
        <v>518073</v>
      </c>
      <c r="I19" s="157">
        <v>682340</v>
      </c>
      <c r="J19" s="157">
        <v>859241</v>
      </c>
      <c r="K19" s="34"/>
      <c r="L19" s="34"/>
      <c r="M19" s="34"/>
    </row>
    <row r="20" spans="1:13" ht="30" customHeight="1" thickBot="1">
      <c r="A20" s="141" t="s">
        <v>36</v>
      </c>
      <c r="B20" s="158"/>
      <c r="C20" s="159">
        <f>C18+C19</f>
        <v>4134705</v>
      </c>
      <c r="D20" s="159">
        <f aca="true" t="shared" si="1" ref="D20:J20">D18+D19</f>
        <v>6184942</v>
      </c>
      <c r="E20" s="159">
        <f t="shared" si="1"/>
        <v>270344</v>
      </c>
      <c r="F20" s="159">
        <f t="shared" si="1"/>
        <v>270344</v>
      </c>
      <c r="G20" s="159">
        <f t="shared" si="1"/>
        <v>270344</v>
      </c>
      <c r="H20" s="159">
        <f t="shared" si="1"/>
        <v>1351720</v>
      </c>
      <c r="I20" s="159">
        <f t="shared" si="1"/>
        <v>1780315</v>
      </c>
      <c r="J20" s="159">
        <f t="shared" si="1"/>
        <v>2241875</v>
      </c>
      <c r="K20" s="34"/>
      <c r="L20" s="34"/>
      <c r="M20" s="34"/>
    </row>
    <row r="21" spans="1:13" s="117" customFormat="1" ht="30" customHeight="1" thickBot="1">
      <c r="A21" s="142" t="s">
        <v>374</v>
      </c>
      <c r="B21" s="160"/>
      <c r="C21" s="161">
        <f>C16+C20</f>
        <v>4186935</v>
      </c>
      <c r="D21" s="161">
        <f>D16+D20</f>
        <v>6210215</v>
      </c>
      <c r="E21" s="161">
        <f aca="true" t="shared" si="2" ref="E21:J21">E16+E20</f>
        <v>277083</v>
      </c>
      <c r="F21" s="161">
        <f t="shared" si="2"/>
        <v>277083</v>
      </c>
      <c r="G21" s="161">
        <f t="shared" si="2"/>
        <v>277083</v>
      </c>
      <c r="H21" s="161">
        <f t="shared" si="2"/>
        <v>1356776</v>
      </c>
      <c r="I21" s="161">
        <f t="shared" si="2"/>
        <v>1780315</v>
      </c>
      <c r="J21" s="161">
        <f t="shared" si="2"/>
        <v>2241875</v>
      </c>
      <c r="K21" s="116"/>
      <c r="L21" s="116"/>
      <c r="M21" s="116"/>
    </row>
    <row r="22" spans="1:13" s="117" customFormat="1" ht="45" customHeight="1" thickBot="1">
      <c r="A22" s="179" t="s">
        <v>203</v>
      </c>
      <c r="B22" s="177"/>
      <c r="C22" s="178"/>
      <c r="D22" s="161"/>
      <c r="E22" s="178"/>
      <c r="F22" s="178"/>
      <c r="G22" s="178"/>
      <c r="H22" s="178"/>
      <c r="I22" s="178"/>
      <c r="J22" s="178"/>
      <c r="K22" s="116"/>
      <c r="L22" s="116"/>
      <c r="M22" s="116"/>
    </row>
    <row r="23" spans="1:13" s="117" customFormat="1" ht="45" customHeight="1" thickBot="1">
      <c r="A23" s="280" t="s">
        <v>369</v>
      </c>
      <c r="B23" s="272" t="s">
        <v>201</v>
      </c>
      <c r="C23" s="281">
        <v>141664</v>
      </c>
      <c r="D23" s="282">
        <f>E23+F23+G23+H23</f>
        <v>141664</v>
      </c>
      <c r="E23" s="281">
        <v>28332</v>
      </c>
      <c r="F23" s="281">
        <v>28332</v>
      </c>
      <c r="G23" s="281">
        <v>28332</v>
      </c>
      <c r="H23" s="281">
        <v>56668</v>
      </c>
      <c r="I23" s="178"/>
      <c r="J23" s="178"/>
      <c r="K23" s="116"/>
      <c r="L23" s="116"/>
      <c r="M23" s="116"/>
    </row>
    <row r="24" spans="1:13" s="117" customFormat="1" ht="30" customHeight="1" thickBot="1">
      <c r="A24" s="283" t="s">
        <v>373</v>
      </c>
      <c r="B24" s="177"/>
      <c r="C24" s="178">
        <f aca="true" t="shared" si="3" ref="C24:H24">C23</f>
        <v>141664</v>
      </c>
      <c r="D24" s="161">
        <f t="shared" si="3"/>
        <v>141664</v>
      </c>
      <c r="E24" s="161">
        <f t="shared" si="3"/>
        <v>28332</v>
      </c>
      <c r="F24" s="161">
        <f t="shared" si="3"/>
        <v>28332</v>
      </c>
      <c r="G24" s="161">
        <f t="shared" si="3"/>
        <v>28332</v>
      </c>
      <c r="H24" s="161">
        <f t="shared" si="3"/>
        <v>56668</v>
      </c>
      <c r="I24" s="178"/>
      <c r="J24" s="178"/>
      <c r="K24" s="116"/>
      <c r="L24" s="116"/>
      <c r="M24" s="116"/>
    </row>
    <row r="25" spans="1:13" s="117" customFormat="1" ht="30" customHeight="1" thickBot="1">
      <c r="A25" s="142" t="s">
        <v>375</v>
      </c>
      <c r="B25" s="177"/>
      <c r="C25" s="178">
        <f>C21+C24</f>
        <v>4328599</v>
      </c>
      <c r="D25" s="161">
        <f>SUM(E25:J25)</f>
        <v>6351879</v>
      </c>
      <c r="E25" s="178">
        <f aca="true" t="shared" si="4" ref="E25:J25">E21+E24</f>
        <v>305415</v>
      </c>
      <c r="F25" s="178">
        <f t="shared" si="4"/>
        <v>305415</v>
      </c>
      <c r="G25" s="178">
        <f t="shared" si="4"/>
        <v>305415</v>
      </c>
      <c r="H25" s="178">
        <f t="shared" si="4"/>
        <v>1413444</v>
      </c>
      <c r="I25" s="178">
        <f t="shared" si="4"/>
        <v>1780315</v>
      </c>
      <c r="J25" s="178">
        <f t="shared" si="4"/>
        <v>2241875</v>
      </c>
      <c r="K25" s="116"/>
      <c r="L25" s="116"/>
      <c r="M25" s="116"/>
    </row>
    <row r="26" spans="1:13" ht="30" customHeight="1">
      <c r="A26" s="138" t="s">
        <v>370</v>
      </c>
      <c r="B26" s="167"/>
      <c r="C26" s="168"/>
      <c r="D26" s="168"/>
      <c r="E26" s="168"/>
      <c r="F26" s="168"/>
      <c r="G26" s="168"/>
      <c r="H26" s="168"/>
      <c r="I26" s="168"/>
      <c r="J26" s="168"/>
      <c r="K26" s="34"/>
      <c r="L26" s="34"/>
      <c r="M26" s="34"/>
    </row>
    <row r="27" spans="1:13" ht="30" customHeight="1">
      <c r="A27" s="136" t="s">
        <v>371</v>
      </c>
      <c r="B27" s="145"/>
      <c r="C27" s="146"/>
      <c r="D27" s="146"/>
      <c r="E27" s="146"/>
      <c r="F27" s="146"/>
      <c r="G27" s="146"/>
      <c r="H27" s="146"/>
      <c r="I27" s="146"/>
      <c r="J27" s="146"/>
      <c r="K27" s="34"/>
      <c r="L27" s="34"/>
      <c r="M27" s="34"/>
    </row>
    <row r="28" spans="1:13" s="115" customFormat="1" ht="30" customHeight="1" thickBot="1">
      <c r="A28" s="110" t="s">
        <v>17</v>
      </c>
      <c r="B28" s="133">
        <v>2008</v>
      </c>
      <c r="C28" s="153">
        <v>5360</v>
      </c>
      <c r="D28" s="153">
        <f>E28+F28</f>
        <v>1343</v>
      </c>
      <c r="E28" s="153">
        <v>1227</v>
      </c>
      <c r="F28" s="153">
        <v>116</v>
      </c>
      <c r="G28" s="153"/>
      <c r="H28" s="153"/>
      <c r="I28" s="153"/>
      <c r="J28" s="153"/>
      <c r="K28" s="34"/>
      <c r="L28" s="34"/>
      <c r="M28" s="34"/>
    </row>
    <row r="29" spans="1:13" ht="30" customHeight="1" thickBot="1">
      <c r="A29" s="162" t="s">
        <v>372</v>
      </c>
      <c r="B29" s="151"/>
      <c r="C29" s="152">
        <f>C28</f>
        <v>5360</v>
      </c>
      <c r="D29" s="152">
        <f>D28</f>
        <v>1343</v>
      </c>
      <c r="E29" s="152">
        <f>E28</f>
        <v>1227</v>
      </c>
      <c r="F29" s="152">
        <f>F28</f>
        <v>116</v>
      </c>
      <c r="G29" s="152"/>
      <c r="H29" s="152"/>
      <c r="I29" s="152"/>
      <c r="J29" s="152"/>
      <c r="K29" s="34"/>
      <c r="L29" s="34"/>
      <c r="M29" s="34"/>
    </row>
    <row r="30" spans="1:13" ht="30" customHeight="1">
      <c r="A30" s="163" t="s">
        <v>202</v>
      </c>
      <c r="B30" s="167"/>
      <c r="C30" s="168"/>
      <c r="D30" s="168"/>
      <c r="E30" s="168"/>
      <c r="F30" s="168"/>
      <c r="G30" s="168"/>
      <c r="H30" s="168"/>
      <c r="I30" s="168"/>
      <c r="J30" s="168"/>
      <c r="K30" s="34"/>
      <c r="L30" s="34"/>
      <c r="M30" s="34"/>
    </row>
    <row r="31" spans="1:13" ht="30" customHeight="1">
      <c r="A31" s="164" t="s">
        <v>11</v>
      </c>
      <c r="B31" s="145"/>
      <c r="C31" s="146"/>
      <c r="D31" s="146"/>
      <c r="E31" s="146"/>
      <c r="F31" s="146"/>
      <c r="G31" s="146"/>
      <c r="H31" s="146"/>
      <c r="I31" s="146"/>
      <c r="J31" s="146"/>
      <c r="K31" s="34"/>
      <c r="L31" s="34"/>
      <c r="M31" s="34"/>
    </row>
    <row r="32" spans="1:13" ht="30" customHeight="1" thickBot="1">
      <c r="A32" s="109" t="s">
        <v>12</v>
      </c>
      <c r="B32" s="134">
        <v>2011</v>
      </c>
      <c r="C32" s="157">
        <v>152125</v>
      </c>
      <c r="D32" s="157">
        <f>SUM(E32:J32)</f>
        <v>152125</v>
      </c>
      <c r="E32" s="157">
        <v>11481</v>
      </c>
      <c r="F32" s="157">
        <v>11481</v>
      </c>
      <c r="G32" s="157">
        <v>11481</v>
      </c>
      <c r="H32" s="157">
        <v>57406</v>
      </c>
      <c r="I32" s="157">
        <v>57406</v>
      </c>
      <c r="J32" s="157">
        <v>2870</v>
      </c>
      <c r="K32" s="34"/>
      <c r="L32" s="34"/>
      <c r="M32" s="34"/>
    </row>
    <row r="33" spans="1:13" ht="30" customHeight="1" thickBot="1">
      <c r="A33" s="165" t="s">
        <v>14</v>
      </c>
      <c r="B33" s="158"/>
      <c r="C33" s="159">
        <f>C32</f>
        <v>152125</v>
      </c>
      <c r="D33" s="159">
        <f>SUM(E33:J33)</f>
        <v>152125</v>
      </c>
      <c r="E33" s="159">
        <f aca="true" t="shared" si="5" ref="E33:J33">E32</f>
        <v>11481</v>
      </c>
      <c r="F33" s="159">
        <f t="shared" si="5"/>
        <v>11481</v>
      </c>
      <c r="G33" s="159">
        <f t="shared" si="5"/>
        <v>11481</v>
      </c>
      <c r="H33" s="159">
        <f t="shared" si="5"/>
        <v>57406</v>
      </c>
      <c r="I33" s="159">
        <f t="shared" si="5"/>
        <v>57406</v>
      </c>
      <c r="J33" s="159">
        <f t="shared" si="5"/>
        <v>2870</v>
      </c>
      <c r="K33" s="34"/>
      <c r="L33" s="34"/>
      <c r="M33" s="34"/>
    </row>
    <row r="34" spans="1:13" s="117" customFormat="1" ht="30" customHeight="1" thickBot="1">
      <c r="A34" s="166" t="s">
        <v>13</v>
      </c>
      <c r="B34" s="169"/>
      <c r="C34" s="170">
        <f aca="true" t="shared" si="6" ref="C34:J34">C25+C33+C29</f>
        <v>4486084</v>
      </c>
      <c r="D34" s="170">
        <f t="shared" si="6"/>
        <v>6505347</v>
      </c>
      <c r="E34" s="170">
        <f t="shared" si="6"/>
        <v>318123</v>
      </c>
      <c r="F34" s="170">
        <f t="shared" si="6"/>
        <v>317012</v>
      </c>
      <c r="G34" s="170">
        <f t="shared" si="6"/>
        <v>316896</v>
      </c>
      <c r="H34" s="170">
        <f t="shared" si="6"/>
        <v>1470850</v>
      </c>
      <c r="I34" s="170">
        <f t="shared" si="6"/>
        <v>1837721</v>
      </c>
      <c r="J34" s="170">
        <f t="shared" si="6"/>
        <v>2244745</v>
      </c>
      <c r="K34" s="116"/>
      <c r="L34" s="116"/>
      <c r="M34" s="116"/>
    </row>
    <row r="35" spans="1:13" ht="12.75" customHeight="1">
      <c r="A35" s="710" t="s">
        <v>204</v>
      </c>
      <c r="B35" s="710"/>
      <c r="C35" s="710"/>
      <c r="D35" s="710"/>
      <c r="E35" s="20"/>
      <c r="F35" s="20"/>
      <c r="G35" s="20"/>
      <c r="H35" s="20"/>
      <c r="I35" s="20"/>
      <c r="J35" s="20"/>
      <c r="K35" s="34"/>
      <c r="L35" s="34"/>
      <c r="M35" s="34"/>
    </row>
    <row r="36" spans="1:10" ht="12.7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.7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.7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.7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.75">
      <c r="A42" s="34"/>
      <c r="B42" s="34"/>
      <c r="C42" s="34"/>
      <c r="D42" s="34"/>
      <c r="E42" s="34"/>
      <c r="F42" s="34"/>
      <c r="G42" s="34"/>
      <c r="H42" s="34"/>
      <c r="I42" s="34"/>
      <c r="J42" s="34"/>
    </row>
  </sheetData>
  <sheetProtection/>
  <mergeCells count="15">
    <mergeCell ref="A2:J2"/>
    <mergeCell ref="A3:J5"/>
    <mergeCell ref="E7:J7"/>
    <mergeCell ref="B8:B10"/>
    <mergeCell ref="C8:C10"/>
    <mergeCell ref="D8:D10"/>
    <mergeCell ref="J9:J10"/>
    <mergeCell ref="E8:J8"/>
    <mergeCell ref="A8:A10"/>
    <mergeCell ref="I9:I10"/>
    <mergeCell ref="A35:D35"/>
    <mergeCell ref="E9:E10"/>
    <mergeCell ref="H9:H10"/>
    <mergeCell ref="G9:G10"/>
    <mergeCell ref="F9:F10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H1"/>
    </sheetView>
  </sheetViews>
  <sheetFormatPr defaultColWidth="9.140625" defaultRowHeight="12.75"/>
  <cols>
    <col min="1" max="1" width="30.28125" style="0" customWidth="1"/>
    <col min="2" max="2" width="12.7109375" style="236" bestFit="1" customWidth="1"/>
    <col min="3" max="3" width="11.28125" style="236" bestFit="1" customWidth="1"/>
    <col min="4" max="4" width="10.7109375" style="236" customWidth="1"/>
    <col min="5" max="5" width="11.28125" style="236" bestFit="1" customWidth="1"/>
    <col min="6" max="6" width="12.140625" style="236" customWidth="1"/>
    <col min="7" max="7" width="12.421875" style="236" customWidth="1"/>
    <col min="8" max="8" width="12.00390625" style="236" customWidth="1"/>
    <col min="9" max="9" width="11.28125" style="236" bestFit="1" customWidth="1"/>
    <col min="10" max="10" width="11.7109375" style="236" customWidth="1"/>
    <col min="11" max="11" width="11.28125" style="236" bestFit="1" customWidth="1"/>
    <col min="12" max="12" width="12.00390625" style="236" customWidth="1"/>
    <col min="13" max="13" width="10.28125" style="236" customWidth="1"/>
    <col min="14" max="14" width="12.57421875" style="236" customWidth="1"/>
  </cols>
  <sheetData>
    <row r="1" spans="1:8" ht="12.75">
      <c r="A1" s="718" t="s">
        <v>464</v>
      </c>
      <c r="B1" s="718"/>
      <c r="C1" s="718"/>
      <c r="D1" s="718"/>
      <c r="E1" s="718"/>
      <c r="F1" s="718"/>
      <c r="G1" s="718"/>
      <c r="H1" s="718"/>
    </row>
    <row r="2" ht="12.75">
      <c r="A2" s="182"/>
    </row>
    <row r="3" ht="12.75">
      <c r="A3" s="182"/>
    </row>
    <row r="4" spans="1:14" ht="15.75">
      <c r="A4" s="549" t="s">
        <v>376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14" ht="15.75">
      <c r="A5" s="10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1:14" ht="15.75">
      <c r="A6" s="10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ht="13.5" thickBot="1">
      <c r="A7" s="719" t="s">
        <v>279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</row>
    <row r="8" spans="1:14" ht="15" customHeight="1" thickBot="1">
      <c r="A8" s="174" t="s">
        <v>163</v>
      </c>
      <c r="B8" s="238" t="s">
        <v>280</v>
      </c>
      <c r="C8" s="238" t="s">
        <v>281</v>
      </c>
      <c r="D8" s="238" t="s">
        <v>282</v>
      </c>
      <c r="E8" s="238" t="s">
        <v>283</v>
      </c>
      <c r="F8" s="238" t="s">
        <v>284</v>
      </c>
      <c r="G8" s="238" t="s">
        <v>285</v>
      </c>
      <c r="H8" s="238" t="s">
        <v>286</v>
      </c>
      <c r="I8" s="238" t="s">
        <v>287</v>
      </c>
      <c r="J8" s="238" t="s">
        <v>288</v>
      </c>
      <c r="K8" s="238" t="s">
        <v>289</v>
      </c>
      <c r="L8" s="238" t="s">
        <v>290</v>
      </c>
      <c r="M8" s="238" t="s">
        <v>291</v>
      </c>
      <c r="N8" s="238" t="s">
        <v>152</v>
      </c>
    </row>
    <row r="9" spans="1:14" ht="12.75">
      <c r="A9" s="239" t="s">
        <v>292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</row>
    <row r="10" spans="1:14" ht="13.5" thickBot="1">
      <c r="A10" s="241" t="s">
        <v>293</v>
      </c>
      <c r="B10" s="242">
        <v>4425</v>
      </c>
      <c r="C10" s="242">
        <v>20470</v>
      </c>
      <c r="D10" s="242">
        <v>175960</v>
      </c>
      <c r="E10" s="242">
        <v>5990</v>
      </c>
      <c r="F10" s="242">
        <v>16660</v>
      </c>
      <c r="G10" s="242">
        <v>2790</v>
      </c>
      <c r="H10" s="242">
        <v>7150</v>
      </c>
      <c r="I10" s="242">
        <v>18980</v>
      </c>
      <c r="J10" s="242">
        <v>171650</v>
      </c>
      <c r="K10" s="242">
        <v>2915</v>
      </c>
      <c r="L10" s="242">
        <v>5940</v>
      </c>
      <c r="M10" s="242">
        <v>42970</v>
      </c>
      <c r="N10" s="242">
        <f aca="true" t="shared" si="0" ref="N10:N21">B10+C10+D10+E10+F10+G10+H10+I10+J10+K10+L10+M10</f>
        <v>475900</v>
      </c>
    </row>
    <row r="11" spans="1:14" ht="13.5" thickBot="1">
      <c r="A11" s="241" t="s">
        <v>294</v>
      </c>
      <c r="B11" s="242">
        <v>5050</v>
      </c>
      <c r="C11" s="242">
        <v>36060</v>
      </c>
      <c r="D11" s="242">
        <v>40413</v>
      </c>
      <c r="E11" s="242">
        <v>19566</v>
      </c>
      <c r="F11" s="242">
        <v>27570</v>
      </c>
      <c r="G11" s="242">
        <v>37541</v>
      </c>
      <c r="H11" s="242">
        <v>20099</v>
      </c>
      <c r="I11" s="242">
        <v>25204</v>
      </c>
      <c r="J11" s="242">
        <v>37584</v>
      </c>
      <c r="K11" s="242">
        <v>22555</v>
      </c>
      <c r="L11" s="242">
        <v>38525</v>
      </c>
      <c r="M11" s="242">
        <v>30453</v>
      </c>
      <c r="N11" s="242">
        <f t="shared" si="0"/>
        <v>340620</v>
      </c>
    </row>
    <row r="12" spans="1:14" ht="13.5" thickBot="1">
      <c r="A12" s="241" t="s">
        <v>295</v>
      </c>
      <c r="B12" s="242">
        <v>34350</v>
      </c>
      <c r="C12" s="242">
        <v>82132</v>
      </c>
      <c r="D12" s="242">
        <v>197588</v>
      </c>
      <c r="E12" s="242">
        <v>36349</v>
      </c>
      <c r="F12" s="242">
        <v>102123</v>
      </c>
      <c r="G12" s="242">
        <v>170246</v>
      </c>
      <c r="H12" s="242">
        <v>94350</v>
      </c>
      <c r="I12" s="242">
        <v>102123</v>
      </c>
      <c r="J12" s="242">
        <v>172906</v>
      </c>
      <c r="K12" s="242">
        <v>85568</v>
      </c>
      <c r="L12" s="242">
        <v>139341</v>
      </c>
      <c r="M12" s="242">
        <v>148920</v>
      </c>
      <c r="N12" s="242">
        <f t="shared" si="0"/>
        <v>1365996</v>
      </c>
    </row>
    <row r="13" spans="1:14" ht="13.5" thickBot="1">
      <c r="A13" s="241" t="s">
        <v>296</v>
      </c>
      <c r="B13" s="242"/>
      <c r="C13" s="242"/>
      <c r="D13" s="242"/>
      <c r="E13" s="242"/>
      <c r="F13" s="242">
        <v>87500</v>
      </c>
      <c r="G13" s="242"/>
      <c r="H13" s="242">
        <v>33000</v>
      </c>
      <c r="I13" s="242">
        <v>150000</v>
      </c>
      <c r="J13" s="242"/>
      <c r="K13" s="242">
        <v>2000</v>
      </c>
      <c r="L13" s="242">
        <v>14078</v>
      </c>
      <c r="M13" s="242"/>
      <c r="N13" s="242">
        <f t="shared" si="0"/>
        <v>286578</v>
      </c>
    </row>
    <row r="14" spans="1:14" ht="13.5" thickBot="1">
      <c r="A14" s="241" t="s">
        <v>297</v>
      </c>
      <c r="B14" s="242"/>
      <c r="C14" s="242">
        <v>1050</v>
      </c>
      <c r="D14" s="242"/>
      <c r="E14" s="242"/>
      <c r="F14" s="242">
        <v>1050</v>
      </c>
      <c r="G14" s="242"/>
      <c r="H14" s="242"/>
      <c r="I14" s="242">
        <v>1050</v>
      </c>
      <c r="J14" s="242"/>
      <c r="K14" s="242"/>
      <c r="L14" s="242">
        <v>1050</v>
      </c>
      <c r="M14" s="242">
        <v>465</v>
      </c>
      <c r="N14" s="242">
        <f t="shared" si="0"/>
        <v>4665</v>
      </c>
    </row>
    <row r="15" spans="1:14" ht="13.5" thickBot="1">
      <c r="A15" s="241" t="s">
        <v>298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>
        <f t="shared" si="0"/>
        <v>0</v>
      </c>
    </row>
    <row r="16" spans="1:14" ht="24.75" thickBot="1">
      <c r="A16" s="241" t="s">
        <v>299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>
        <f t="shared" si="0"/>
        <v>0</v>
      </c>
    </row>
    <row r="17" spans="1:14" ht="24.75" thickBot="1">
      <c r="A17" s="241" t="s">
        <v>300</v>
      </c>
      <c r="B17" s="242">
        <v>50</v>
      </c>
      <c r="C17" s="242">
        <v>50</v>
      </c>
      <c r="D17" s="242">
        <v>50</v>
      </c>
      <c r="E17" s="242">
        <v>50</v>
      </c>
      <c r="F17" s="242">
        <v>4000</v>
      </c>
      <c r="G17" s="242">
        <v>50</v>
      </c>
      <c r="H17" s="242">
        <v>50</v>
      </c>
      <c r="I17" s="242">
        <v>50</v>
      </c>
      <c r="J17" s="242">
        <v>50</v>
      </c>
      <c r="K17" s="242">
        <v>4000</v>
      </c>
      <c r="L17" s="242">
        <v>50</v>
      </c>
      <c r="M17" s="242">
        <v>50</v>
      </c>
      <c r="N17" s="242">
        <f t="shared" si="0"/>
        <v>8500</v>
      </c>
    </row>
    <row r="18" spans="1:14" ht="13.5" thickBot="1">
      <c r="A18" s="241" t="s">
        <v>301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>
        <f t="shared" si="0"/>
        <v>0</v>
      </c>
    </row>
    <row r="19" spans="1:14" ht="13.5" thickBot="1">
      <c r="A19" s="241" t="s">
        <v>302</v>
      </c>
      <c r="B19" s="242"/>
      <c r="C19" s="242"/>
      <c r="D19" s="242"/>
      <c r="E19" s="242">
        <v>3000</v>
      </c>
      <c r="F19" s="242"/>
      <c r="G19" s="242"/>
      <c r="H19" s="242"/>
      <c r="I19" s="242"/>
      <c r="J19" s="242"/>
      <c r="K19" s="242"/>
      <c r="L19" s="242"/>
      <c r="M19" s="242"/>
      <c r="N19" s="242">
        <f t="shared" si="0"/>
        <v>3000</v>
      </c>
    </row>
    <row r="20" spans="1:14" ht="13.5" thickBot="1">
      <c r="A20" s="241" t="s">
        <v>303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>
        <f t="shared" si="0"/>
        <v>0</v>
      </c>
    </row>
    <row r="21" spans="1:14" ht="13.5" thickBot="1">
      <c r="A21" s="241" t="s">
        <v>304</v>
      </c>
      <c r="B21" s="242">
        <v>437353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>
        <f t="shared" si="0"/>
        <v>437353</v>
      </c>
    </row>
    <row r="22" spans="1:14" ht="13.5" thickBot="1">
      <c r="A22" s="243" t="s">
        <v>305</v>
      </c>
      <c r="B22" s="244">
        <f aca="true" t="shared" si="1" ref="B22:N22">SUM(B10:B21)</f>
        <v>481228</v>
      </c>
      <c r="C22" s="244">
        <f t="shared" si="1"/>
        <v>139762</v>
      </c>
      <c r="D22" s="244">
        <f t="shared" si="1"/>
        <v>414011</v>
      </c>
      <c r="E22" s="244">
        <f t="shared" si="1"/>
        <v>64955</v>
      </c>
      <c r="F22" s="244">
        <f t="shared" si="1"/>
        <v>238903</v>
      </c>
      <c r="G22" s="244">
        <f t="shared" si="1"/>
        <v>210627</v>
      </c>
      <c r="H22" s="244">
        <f t="shared" si="1"/>
        <v>154649</v>
      </c>
      <c r="I22" s="244">
        <f t="shared" si="1"/>
        <v>297407</v>
      </c>
      <c r="J22" s="244">
        <f t="shared" si="1"/>
        <v>382190</v>
      </c>
      <c r="K22" s="244">
        <f t="shared" si="1"/>
        <v>117038</v>
      </c>
      <c r="L22" s="244">
        <f t="shared" si="1"/>
        <v>198984</v>
      </c>
      <c r="M22" s="244">
        <f t="shared" si="1"/>
        <v>222858</v>
      </c>
      <c r="N22" s="244">
        <f t="shared" si="1"/>
        <v>2922612</v>
      </c>
    </row>
    <row r="23" spans="1:14" ht="13.5" thickBot="1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</row>
    <row r="24" spans="1:14" ht="13.5" thickBot="1">
      <c r="A24" s="245" t="s">
        <v>306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spans="1:14" ht="13.5" thickBot="1">
      <c r="A25" s="241" t="s">
        <v>307</v>
      </c>
      <c r="B25" s="242">
        <v>44432</v>
      </c>
      <c r="C25" s="242">
        <v>48205</v>
      </c>
      <c r="D25" s="242">
        <v>47894</v>
      </c>
      <c r="E25" s="242">
        <v>48792</v>
      </c>
      <c r="F25" s="242">
        <v>47904</v>
      </c>
      <c r="G25" s="242">
        <v>49405</v>
      </c>
      <c r="H25" s="242">
        <v>47964</v>
      </c>
      <c r="I25" s="242">
        <v>53076</v>
      </c>
      <c r="J25" s="242">
        <v>57876</v>
      </c>
      <c r="K25" s="242">
        <v>48265</v>
      </c>
      <c r="L25" s="242">
        <v>48049</v>
      </c>
      <c r="M25" s="242">
        <v>51216</v>
      </c>
      <c r="N25" s="242">
        <f aca="true" t="shared" si="2" ref="N25:N40">B25+C25+D25+E25+F25+G25+H25+I25+J25+K25+L25+M25</f>
        <v>593078</v>
      </c>
    </row>
    <row r="26" spans="1:14" ht="13.5" thickBot="1">
      <c r="A26" s="241" t="s">
        <v>308</v>
      </c>
      <c r="B26" s="242">
        <v>11827</v>
      </c>
      <c r="C26" s="242">
        <v>12823</v>
      </c>
      <c r="D26" s="242">
        <v>12623</v>
      </c>
      <c r="E26" s="242">
        <v>13054</v>
      </c>
      <c r="F26" s="242">
        <v>12648</v>
      </c>
      <c r="G26" s="242">
        <v>12998</v>
      </c>
      <c r="H26" s="242">
        <v>12638</v>
      </c>
      <c r="I26" s="242">
        <v>14017</v>
      </c>
      <c r="J26" s="242">
        <v>14443</v>
      </c>
      <c r="K26" s="242">
        <v>12705</v>
      </c>
      <c r="L26" s="242">
        <v>12662</v>
      </c>
      <c r="M26" s="242">
        <v>13470</v>
      </c>
      <c r="N26" s="242">
        <f t="shared" si="2"/>
        <v>155908</v>
      </c>
    </row>
    <row r="27" spans="1:14" ht="13.5" thickBot="1">
      <c r="A27" s="241" t="s">
        <v>309</v>
      </c>
      <c r="B27" s="242">
        <v>39428</v>
      </c>
      <c r="C27" s="242">
        <v>51800</v>
      </c>
      <c r="D27" s="242">
        <v>62280</v>
      </c>
      <c r="E27" s="242">
        <v>44960</v>
      </c>
      <c r="F27" s="242">
        <v>52348</v>
      </c>
      <c r="G27" s="242">
        <v>49333</v>
      </c>
      <c r="H27" s="242">
        <v>48381</v>
      </c>
      <c r="I27" s="242">
        <v>47960</v>
      </c>
      <c r="J27" s="242">
        <v>58000</v>
      </c>
      <c r="K27" s="242">
        <v>27524</v>
      </c>
      <c r="L27" s="242">
        <v>71977</v>
      </c>
      <c r="M27" s="242">
        <v>55523</v>
      </c>
      <c r="N27" s="242">
        <f t="shared" si="2"/>
        <v>609514</v>
      </c>
    </row>
    <row r="28" spans="1:14" ht="13.5" thickBot="1">
      <c r="A28" s="241" t="s">
        <v>310</v>
      </c>
      <c r="B28" s="242">
        <v>16693</v>
      </c>
      <c r="C28" s="242">
        <v>16860</v>
      </c>
      <c r="D28" s="242">
        <v>19815</v>
      </c>
      <c r="E28" s="242">
        <v>16645</v>
      </c>
      <c r="F28" s="242">
        <v>18509</v>
      </c>
      <c r="G28" s="242">
        <v>34715</v>
      </c>
      <c r="H28" s="242">
        <v>16645</v>
      </c>
      <c r="I28" s="242">
        <v>19647</v>
      </c>
      <c r="J28" s="242">
        <v>19715</v>
      </c>
      <c r="K28" s="242">
        <v>16645</v>
      </c>
      <c r="L28" s="242">
        <v>36650</v>
      </c>
      <c r="M28" s="242">
        <v>19714</v>
      </c>
      <c r="N28" s="242">
        <f t="shared" si="2"/>
        <v>252253</v>
      </c>
    </row>
    <row r="29" spans="1:14" ht="13.5" thickBot="1">
      <c r="A29" s="241" t="s">
        <v>311</v>
      </c>
      <c r="B29" s="242"/>
      <c r="C29" s="242"/>
      <c r="D29" s="242"/>
      <c r="E29" s="242">
        <v>50000</v>
      </c>
      <c r="F29" s="242"/>
      <c r="G29" s="242"/>
      <c r="H29" s="242"/>
      <c r="I29" s="242">
        <v>60000</v>
      </c>
      <c r="J29" s="242">
        <v>1219</v>
      </c>
      <c r="K29" s="242"/>
      <c r="L29" s="242"/>
      <c r="M29" s="242"/>
      <c r="N29" s="242">
        <f t="shared" si="2"/>
        <v>111219</v>
      </c>
    </row>
    <row r="30" spans="1:14" ht="24.75" thickBot="1">
      <c r="A30" s="241" t="s">
        <v>312</v>
      </c>
      <c r="B30" s="242">
        <v>2530</v>
      </c>
      <c r="C30" s="242">
        <v>5000</v>
      </c>
      <c r="D30" s="242">
        <v>4380</v>
      </c>
      <c r="E30" s="242"/>
      <c r="F30" s="242">
        <v>200</v>
      </c>
      <c r="G30" s="242"/>
      <c r="H30" s="242"/>
      <c r="I30" s="242">
        <v>2500</v>
      </c>
      <c r="J30" s="242">
        <v>4900</v>
      </c>
      <c r="K30" s="242">
        <v>1000</v>
      </c>
      <c r="L30" s="242"/>
      <c r="M30" s="242"/>
      <c r="N30" s="242">
        <f t="shared" si="2"/>
        <v>20510</v>
      </c>
    </row>
    <row r="31" spans="1:14" ht="24.75" thickBot="1">
      <c r="A31" s="241" t="s">
        <v>313</v>
      </c>
      <c r="B31" s="242">
        <v>50796</v>
      </c>
      <c r="C31" s="242">
        <v>45621</v>
      </c>
      <c r="D31" s="242">
        <v>42014</v>
      </c>
      <c r="E31" s="242">
        <v>42013</v>
      </c>
      <c r="F31" s="242">
        <v>42014</v>
      </c>
      <c r="G31" s="242">
        <v>42013</v>
      </c>
      <c r="H31" s="242">
        <v>42014</v>
      </c>
      <c r="I31" s="242">
        <v>42013</v>
      </c>
      <c r="J31" s="242">
        <v>45621</v>
      </c>
      <c r="K31" s="242">
        <v>42017</v>
      </c>
      <c r="L31" s="242">
        <v>42014</v>
      </c>
      <c r="M31" s="242">
        <v>42014</v>
      </c>
      <c r="N31" s="242">
        <f t="shared" si="2"/>
        <v>520164</v>
      </c>
    </row>
    <row r="32" spans="1:14" ht="13.5" thickBot="1">
      <c r="A32" s="241" t="s">
        <v>314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>
        <f t="shared" si="2"/>
        <v>0</v>
      </c>
    </row>
    <row r="33" spans="1:14" ht="13.5" thickBot="1">
      <c r="A33" s="241" t="s">
        <v>315</v>
      </c>
      <c r="B33" s="242"/>
      <c r="C33" s="242"/>
      <c r="D33" s="242">
        <v>186640</v>
      </c>
      <c r="E33" s="242"/>
      <c r="F33" s="242"/>
      <c r="G33" s="242">
        <v>18582</v>
      </c>
      <c r="H33" s="242"/>
      <c r="I33" s="242"/>
      <c r="J33" s="242">
        <v>191648</v>
      </c>
      <c r="K33" s="242"/>
      <c r="L33" s="242"/>
      <c r="M33" s="242">
        <v>17421</v>
      </c>
      <c r="N33" s="242">
        <f t="shared" si="2"/>
        <v>414291</v>
      </c>
    </row>
    <row r="34" spans="1:14" ht="13.5" thickBot="1">
      <c r="A34" s="241" t="s">
        <v>316</v>
      </c>
      <c r="B34" s="242">
        <v>1195</v>
      </c>
      <c r="C34" s="242"/>
      <c r="D34" s="242"/>
      <c r="E34" s="242"/>
      <c r="F34" s="242">
        <v>10000</v>
      </c>
      <c r="G34" s="242">
        <v>2105</v>
      </c>
      <c r="H34" s="242">
        <v>12500</v>
      </c>
      <c r="I34" s="242">
        <v>2105</v>
      </c>
      <c r="J34" s="242">
        <v>2106</v>
      </c>
      <c r="K34" s="242"/>
      <c r="L34" s="242"/>
      <c r="M34" s="242"/>
      <c r="N34" s="242">
        <f t="shared" si="2"/>
        <v>30011</v>
      </c>
    </row>
    <row r="35" spans="1:14" ht="13.5" thickBot="1">
      <c r="A35" s="241" t="s">
        <v>317</v>
      </c>
      <c r="B35" s="242">
        <v>1943</v>
      </c>
      <c r="C35" s="242">
        <v>8103</v>
      </c>
      <c r="D35" s="242">
        <v>102</v>
      </c>
      <c r="E35" s="242">
        <v>5103</v>
      </c>
      <c r="F35" s="242">
        <v>102</v>
      </c>
      <c r="G35" s="242">
        <v>3083</v>
      </c>
      <c r="H35" s="242">
        <v>102</v>
      </c>
      <c r="I35" s="242">
        <v>103</v>
      </c>
      <c r="J35" s="242">
        <v>102</v>
      </c>
      <c r="K35" s="242">
        <v>103</v>
      </c>
      <c r="L35" s="242">
        <v>102</v>
      </c>
      <c r="M35" s="242">
        <v>100</v>
      </c>
      <c r="N35" s="242">
        <f t="shared" si="2"/>
        <v>19048</v>
      </c>
    </row>
    <row r="36" spans="1:14" ht="24.75" thickBot="1">
      <c r="A36" s="241" t="s">
        <v>318</v>
      </c>
      <c r="B36" s="242">
        <v>500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>
        <f t="shared" si="2"/>
        <v>500</v>
      </c>
    </row>
    <row r="37" spans="1:14" ht="24.75" thickBot="1">
      <c r="A37" s="246" t="s">
        <v>319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>
        <f t="shared" si="2"/>
        <v>0</v>
      </c>
    </row>
    <row r="38" spans="1:14" ht="13.5" thickBot="1">
      <c r="A38" s="241" t="s">
        <v>320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>
        <f t="shared" si="2"/>
        <v>0</v>
      </c>
    </row>
    <row r="39" spans="1:14" ht="13.5" thickBot="1">
      <c r="A39" s="241" t="s">
        <v>321</v>
      </c>
      <c r="B39" s="242"/>
      <c r="C39" s="242"/>
      <c r="D39" s="242"/>
      <c r="E39" s="242">
        <v>120000</v>
      </c>
      <c r="F39" s="242">
        <v>52647</v>
      </c>
      <c r="G39" s="242"/>
      <c r="H39" s="242"/>
      <c r="I39" s="242"/>
      <c r="J39" s="242"/>
      <c r="K39" s="242"/>
      <c r="L39" s="242"/>
      <c r="M39" s="242"/>
      <c r="N39" s="242">
        <f t="shared" si="2"/>
        <v>172647</v>
      </c>
    </row>
    <row r="40" spans="1:14" ht="13.5" thickBot="1">
      <c r="A40" s="241" t="s">
        <v>322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>
        <v>23469</v>
      </c>
      <c r="N40" s="242">
        <f t="shared" si="2"/>
        <v>23469</v>
      </c>
    </row>
    <row r="41" spans="1:14" ht="13.5" thickBot="1">
      <c r="A41" s="243" t="s">
        <v>323</v>
      </c>
      <c r="B41" s="244">
        <f aca="true" t="shared" si="3" ref="B41:N41">SUM(B25:B40)</f>
        <v>169344</v>
      </c>
      <c r="C41" s="244">
        <f t="shared" si="3"/>
        <v>188412</v>
      </c>
      <c r="D41" s="244">
        <f t="shared" si="3"/>
        <v>375748</v>
      </c>
      <c r="E41" s="244">
        <f t="shared" si="3"/>
        <v>340567</v>
      </c>
      <c r="F41" s="244">
        <f t="shared" si="3"/>
        <v>236372</v>
      </c>
      <c r="G41" s="244">
        <f t="shared" si="3"/>
        <v>212234</v>
      </c>
      <c r="H41" s="244">
        <f t="shared" si="3"/>
        <v>180244</v>
      </c>
      <c r="I41" s="244">
        <f t="shared" si="3"/>
        <v>241421</v>
      </c>
      <c r="J41" s="244">
        <f t="shared" si="3"/>
        <v>395630</v>
      </c>
      <c r="K41" s="244">
        <f t="shared" si="3"/>
        <v>148259</v>
      </c>
      <c r="L41" s="244">
        <f t="shared" si="3"/>
        <v>211454</v>
      </c>
      <c r="M41" s="244">
        <f t="shared" si="3"/>
        <v>222927</v>
      </c>
      <c r="N41" s="244">
        <f t="shared" si="3"/>
        <v>2922612</v>
      </c>
    </row>
    <row r="42" spans="1:14" ht="14.25" customHeight="1">
      <c r="A42" s="247" t="s">
        <v>324</v>
      </c>
      <c r="B42" s="248">
        <f aca="true" t="shared" si="4" ref="B42:N42">B22-B41</f>
        <v>311884</v>
      </c>
      <c r="C42" s="248">
        <f t="shared" si="4"/>
        <v>-48650</v>
      </c>
      <c r="D42" s="248">
        <f t="shared" si="4"/>
        <v>38263</v>
      </c>
      <c r="E42" s="248">
        <f t="shared" si="4"/>
        <v>-275612</v>
      </c>
      <c r="F42" s="248">
        <f t="shared" si="4"/>
        <v>2531</v>
      </c>
      <c r="G42" s="248">
        <f t="shared" si="4"/>
        <v>-1607</v>
      </c>
      <c r="H42" s="248">
        <f t="shared" si="4"/>
        <v>-25595</v>
      </c>
      <c r="I42" s="248">
        <f t="shared" si="4"/>
        <v>55986</v>
      </c>
      <c r="J42" s="248">
        <f t="shared" si="4"/>
        <v>-13440</v>
      </c>
      <c r="K42" s="248">
        <f t="shared" si="4"/>
        <v>-31221</v>
      </c>
      <c r="L42" s="248">
        <f t="shared" si="4"/>
        <v>-12470</v>
      </c>
      <c r="M42" s="248">
        <f t="shared" si="4"/>
        <v>-69</v>
      </c>
      <c r="N42" s="248">
        <f t="shared" si="4"/>
        <v>0</v>
      </c>
    </row>
    <row r="43" spans="1:14" ht="13.5" customHeight="1" thickBot="1">
      <c r="A43" s="243" t="s">
        <v>325</v>
      </c>
      <c r="B43" s="249"/>
      <c r="C43" s="250">
        <f>C42+B42</f>
        <v>263234</v>
      </c>
      <c r="D43" s="250">
        <f aca="true" t="shared" si="5" ref="D43:M43">D42+C43</f>
        <v>301497</v>
      </c>
      <c r="E43" s="250">
        <f t="shared" si="5"/>
        <v>25885</v>
      </c>
      <c r="F43" s="250">
        <f t="shared" si="5"/>
        <v>28416</v>
      </c>
      <c r="G43" s="250">
        <f t="shared" si="5"/>
        <v>26809</v>
      </c>
      <c r="H43" s="250">
        <f t="shared" si="5"/>
        <v>1214</v>
      </c>
      <c r="I43" s="250">
        <f t="shared" si="5"/>
        <v>57200</v>
      </c>
      <c r="J43" s="250">
        <f t="shared" si="5"/>
        <v>43760</v>
      </c>
      <c r="K43" s="250">
        <f t="shared" si="5"/>
        <v>12539</v>
      </c>
      <c r="L43" s="250">
        <f t="shared" si="5"/>
        <v>69</v>
      </c>
      <c r="M43" s="250">
        <f t="shared" si="5"/>
        <v>0</v>
      </c>
      <c r="N43" s="249"/>
    </row>
  </sheetData>
  <sheetProtection/>
  <mergeCells count="3">
    <mergeCell ref="A4:N4"/>
    <mergeCell ref="A1:H1"/>
    <mergeCell ref="A7:N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21.57421875" style="23" customWidth="1"/>
    <col min="3" max="3" width="28.28125" style="23" customWidth="1"/>
  </cols>
  <sheetData>
    <row r="1" ht="12.75">
      <c r="A1" s="182" t="s">
        <v>465</v>
      </c>
    </row>
    <row r="2" ht="12.75">
      <c r="A2" s="182"/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ht="12.75">
      <c r="A7" s="3"/>
    </row>
    <row r="8" spans="1:3" ht="15.75">
      <c r="A8" s="549" t="s">
        <v>377</v>
      </c>
      <c r="B8" s="549"/>
      <c r="C8" s="549"/>
    </row>
    <row r="9" spans="1:3" ht="15.75">
      <c r="A9" s="10"/>
      <c r="B9" s="26"/>
      <c r="C9" s="26"/>
    </row>
    <row r="10" spans="1:3" ht="15.75">
      <c r="A10" s="10"/>
      <c r="B10" s="26"/>
      <c r="C10" s="26"/>
    </row>
    <row r="11" spans="1:3" ht="15.75">
      <c r="A11" s="10"/>
      <c r="B11" s="26"/>
      <c r="C11" s="26"/>
    </row>
    <row r="12" ht="16.5" thickBot="1">
      <c r="A12" s="10"/>
    </row>
    <row r="13" spans="1:3" ht="12.75">
      <c r="A13" s="720" t="s">
        <v>326</v>
      </c>
      <c r="B13" s="251" t="s">
        <v>327</v>
      </c>
      <c r="C13" s="252" t="s">
        <v>328</v>
      </c>
    </row>
    <row r="14" spans="1:3" ht="12.75" customHeight="1">
      <c r="A14" s="721"/>
      <c r="B14" s="253" t="s">
        <v>329</v>
      </c>
      <c r="C14" s="254" t="s">
        <v>330</v>
      </c>
    </row>
    <row r="15" spans="1:3" ht="13.5" thickBot="1">
      <c r="A15" s="721"/>
      <c r="B15" s="253" t="s">
        <v>331</v>
      </c>
      <c r="C15" s="254" t="s">
        <v>332</v>
      </c>
    </row>
    <row r="16" spans="1:3" ht="15.75">
      <c r="A16" s="255" t="s">
        <v>333</v>
      </c>
      <c r="B16" s="256"/>
      <c r="C16" s="257"/>
    </row>
    <row r="17" spans="1:3" ht="27" customHeight="1">
      <c r="A17" s="722" t="s">
        <v>418</v>
      </c>
      <c r="B17" s="724">
        <v>952</v>
      </c>
      <c r="C17" s="724">
        <v>17332</v>
      </c>
    </row>
    <row r="18" spans="1:3" ht="36" customHeight="1" thickBot="1">
      <c r="A18" s="723"/>
      <c r="B18" s="561"/>
      <c r="C18" s="561"/>
    </row>
    <row r="19" spans="1:3" ht="16.5" thickBot="1">
      <c r="A19" s="259" t="s">
        <v>334</v>
      </c>
      <c r="B19" s="260">
        <f>B17</f>
        <v>952</v>
      </c>
      <c r="C19" s="261">
        <f>C17</f>
        <v>17332</v>
      </c>
    </row>
  </sheetData>
  <sheetProtection/>
  <mergeCells count="5">
    <mergeCell ref="A13:A15"/>
    <mergeCell ref="A8:C8"/>
    <mergeCell ref="A17:A18"/>
    <mergeCell ref="B17:B18"/>
    <mergeCell ref="C17:C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1" sqref="A1:M1"/>
    </sheetView>
  </sheetViews>
  <sheetFormatPr defaultColWidth="9.140625" defaultRowHeight="12.75"/>
  <cols>
    <col min="1" max="1" width="41.57421875" style="0" customWidth="1"/>
    <col min="2" max="2" width="11.7109375" style="23" customWidth="1"/>
    <col min="3" max="3" width="12.28125" style="23" customWidth="1"/>
    <col min="4" max="4" width="14.8515625" style="23" customWidth="1"/>
    <col min="5" max="5" width="14.421875" style="23" customWidth="1"/>
    <col min="6" max="7" width="13.7109375" style="23" customWidth="1"/>
    <col min="8" max="8" width="10.421875" style="23" customWidth="1"/>
    <col min="9" max="9" width="11.8515625" style="23" customWidth="1"/>
    <col min="10" max="10" width="10.140625" style="23" customWidth="1"/>
    <col min="11" max="11" width="15.00390625" style="23" customWidth="1"/>
    <col min="12" max="12" width="9.8515625" style="23" customWidth="1"/>
    <col min="13" max="13" width="10.57421875" style="23" customWidth="1"/>
  </cols>
  <sheetData>
    <row r="1" spans="1:13" ht="12.75">
      <c r="A1" s="547" t="s">
        <v>466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</row>
    <row r="2" ht="12.75">
      <c r="A2" s="182"/>
    </row>
    <row r="3" ht="12.75">
      <c r="A3" s="182"/>
    </row>
    <row r="4" ht="12.75">
      <c r="A4" s="262"/>
    </row>
    <row r="5" spans="1:13" ht="15.75">
      <c r="A5" s="549" t="s">
        <v>378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</row>
    <row r="6" spans="1:13" ht="15.75">
      <c r="A6" s="10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ht="15.75">
      <c r="A7" s="10"/>
    </row>
    <row r="8" spans="1:13" ht="13.5" thickBot="1">
      <c r="A8" s="725" t="s">
        <v>335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</row>
    <row r="9" spans="1:13" ht="13.5" thickBot="1">
      <c r="A9" s="729" t="s">
        <v>336</v>
      </c>
      <c r="B9" s="726" t="s">
        <v>337</v>
      </c>
      <c r="C9" s="727"/>
      <c r="D9" s="727"/>
      <c r="E9" s="727"/>
      <c r="F9" s="727"/>
      <c r="G9" s="727"/>
      <c r="H9" s="727"/>
      <c r="I9" s="726" t="s">
        <v>338</v>
      </c>
      <c r="J9" s="727"/>
      <c r="K9" s="727"/>
      <c r="L9" s="727"/>
      <c r="M9" s="728"/>
    </row>
    <row r="10" spans="1:13" ht="13.5" thickBot="1">
      <c r="A10" s="730"/>
      <c r="B10" s="731" t="s">
        <v>152</v>
      </c>
      <c r="C10" s="732" t="s">
        <v>339</v>
      </c>
      <c r="D10" s="592"/>
      <c r="E10" s="592"/>
      <c r="F10" s="592"/>
      <c r="G10" s="592"/>
      <c r="H10" s="593"/>
      <c r="I10" s="731" t="s">
        <v>152</v>
      </c>
      <c r="J10" s="727" t="s">
        <v>340</v>
      </c>
      <c r="K10" s="727"/>
      <c r="L10" s="727"/>
      <c r="M10" s="728"/>
    </row>
    <row r="11" spans="1:13" ht="12.75" customHeight="1">
      <c r="A11" s="730"/>
      <c r="B11" s="590"/>
      <c r="C11" s="731" t="s">
        <v>341</v>
      </c>
      <c r="D11" s="731" t="s">
        <v>342</v>
      </c>
      <c r="E11" s="731" t="s">
        <v>264</v>
      </c>
      <c r="F11" s="732" t="s">
        <v>379</v>
      </c>
      <c r="G11" s="593"/>
      <c r="H11" s="731" t="s">
        <v>343</v>
      </c>
      <c r="I11" s="590"/>
      <c r="J11" s="731" t="s">
        <v>92</v>
      </c>
      <c r="K11" s="731" t="s">
        <v>40</v>
      </c>
      <c r="L11" s="736" t="s">
        <v>344</v>
      </c>
      <c r="M11" s="731" t="s">
        <v>42</v>
      </c>
    </row>
    <row r="12" spans="1:13" ht="25.5" customHeight="1" thickBot="1">
      <c r="A12" s="730"/>
      <c r="B12" s="590"/>
      <c r="C12" s="590"/>
      <c r="D12" s="590"/>
      <c r="E12" s="590"/>
      <c r="F12" s="733"/>
      <c r="G12" s="734"/>
      <c r="H12" s="590"/>
      <c r="I12" s="590"/>
      <c r="J12" s="590"/>
      <c r="K12" s="590"/>
      <c r="L12" s="734"/>
      <c r="M12" s="590"/>
    </row>
    <row r="13" spans="1:13" ht="12.75">
      <c r="A13" s="730"/>
      <c r="B13" s="590"/>
      <c r="C13" s="590"/>
      <c r="D13" s="590"/>
      <c r="E13" s="590"/>
      <c r="F13" s="263" t="s">
        <v>48</v>
      </c>
      <c r="G13" s="263" t="s">
        <v>49</v>
      </c>
      <c r="H13" s="590"/>
      <c r="I13" s="590"/>
      <c r="J13" s="590"/>
      <c r="K13" s="735"/>
      <c r="L13" s="734"/>
      <c r="M13" s="590"/>
    </row>
    <row r="14" spans="1:13" ht="0.75" customHeight="1" thickBot="1">
      <c r="A14" s="258"/>
      <c r="B14" s="264"/>
      <c r="C14" s="264"/>
      <c r="D14" s="264"/>
      <c r="E14" s="264"/>
      <c r="F14" s="264"/>
      <c r="G14" s="264"/>
      <c r="H14" s="264"/>
      <c r="I14" s="264"/>
      <c r="J14" s="264"/>
      <c r="K14" s="265"/>
      <c r="L14" s="264"/>
      <c r="M14" s="264"/>
    </row>
    <row r="15" spans="1:13" ht="27.75" thickBot="1">
      <c r="A15" s="86" t="s">
        <v>380</v>
      </c>
      <c r="B15" s="266">
        <f>SUM(C15:H15)</f>
        <v>111219</v>
      </c>
      <c r="C15" s="84">
        <v>111219</v>
      </c>
      <c r="D15" s="84"/>
      <c r="E15" s="84"/>
      <c r="F15" s="84"/>
      <c r="G15" s="84"/>
      <c r="H15" s="84"/>
      <c r="I15" s="84">
        <f>SUM(J15:M15)</f>
        <v>111219</v>
      </c>
      <c r="J15" s="84"/>
      <c r="K15" s="84">
        <v>111219</v>
      </c>
      <c r="L15" s="84"/>
      <c r="M15" s="84"/>
    </row>
    <row r="16" spans="1:13" ht="13.5" thickBot="1">
      <c r="A16" s="267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13.5" thickBot="1">
      <c r="A17" s="268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13.5" thickBot="1">
      <c r="A18" s="268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13.5" thickBot="1">
      <c r="A19" s="268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13.5" thickBot="1">
      <c r="A20" s="268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13.5" thickBot="1">
      <c r="A21" s="268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3.5" thickBot="1">
      <c r="A22" s="268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13.5" thickBot="1">
      <c r="A23" s="268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3.5" thickBot="1">
      <c r="A24" s="268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3.5" thickBot="1">
      <c r="A25" s="268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3.5" thickBot="1">
      <c r="A26" s="268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13.5" thickBot="1">
      <c r="A27" s="268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3.5" thickBot="1">
      <c r="A28" s="268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13.5" thickBot="1">
      <c r="A29" s="268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13.5" thickBot="1">
      <c r="A30" s="268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13.5" thickBot="1">
      <c r="A31" s="268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3.5" thickBot="1">
      <c r="A32" s="268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3.5" thickBot="1">
      <c r="A33" s="268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13.5" thickBot="1">
      <c r="A34" s="269" t="s">
        <v>210</v>
      </c>
      <c r="B34" s="270">
        <f aca="true" t="shared" si="0" ref="B34:M34">SUM(B15:B33)</f>
        <v>111219</v>
      </c>
      <c r="C34" s="270">
        <f t="shared" si="0"/>
        <v>111219</v>
      </c>
      <c r="D34" s="270">
        <f t="shared" si="0"/>
        <v>0</v>
      </c>
      <c r="E34" s="270">
        <f t="shared" si="0"/>
        <v>0</v>
      </c>
      <c r="F34" s="270">
        <f t="shared" si="0"/>
        <v>0</v>
      </c>
      <c r="G34" s="270">
        <f t="shared" si="0"/>
        <v>0</v>
      </c>
      <c r="H34" s="270">
        <f t="shared" si="0"/>
        <v>0</v>
      </c>
      <c r="I34" s="270">
        <f t="shared" si="0"/>
        <v>111219</v>
      </c>
      <c r="J34" s="270">
        <f t="shared" si="0"/>
        <v>0</v>
      </c>
      <c r="K34" s="270">
        <f t="shared" si="0"/>
        <v>111219</v>
      </c>
      <c r="L34" s="270">
        <f t="shared" si="0"/>
        <v>0</v>
      </c>
      <c r="M34" s="270">
        <f t="shared" si="0"/>
        <v>0</v>
      </c>
    </row>
  </sheetData>
  <sheetProtection/>
  <mergeCells count="19">
    <mergeCell ref="I10:I13"/>
    <mergeCell ref="J10:M10"/>
    <mergeCell ref="L11:L13"/>
    <mergeCell ref="M11:M13"/>
    <mergeCell ref="J11:J13"/>
    <mergeCell ref="D11:D13"/>
    <mergeCell ref="H11:H13"/>
    <mergeCell ref="C10:H10"/>
    <mergeCell ref="C11:C13"/>
    <mergeCell ref="A1:M1"/>
    <mergeCell ref="A5:M5"/>
    <mergeCell ref="A8:M8"/>
    <mergeCell ref="B9:H9"/>
    <mergeCell ref="I9:M9"/>
    <mergeCell ref="A9:A13"/>
    <mergeCell ref="E11:E13"/>
    <mergeCell ref="F11:G12"/>
    <mergeCell ref="B10:B13"/>
    <mergeCell ref="K11:K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4.8515625" style="0" customWidth="1"/>
    <col min="2" max="2" width="13.28125" style="0" customWidth="1"/>
    <col min="3" max="3" width="10.140625" style="23" customWidth="1"/>
    <col min="4" max="4" width="14.140625" style="23" customWidth="1"/>
    <col min="5" max="5" width="11.57421875" style="0" customWidth="1"/>
  </cols>
  <sheetData>
    <row r="1" spans="1:5" ht="12.75">
      <c r="A1" s="478" t="s">
        <v>468</v>
      </c>
      <c r="B1" s="478"/>
      <c r="C1" s="478"/>
      <c r="D1" s="478"/>
      <c r="E1" s="479"/>
    </row>
    <row r="2" spans="1:4" ht="8.25" customHeight="1">
      <c r="A2" s="7"/>
      <c r="B2" s="2"/>
      <c r="C2" s="51"/>
      <c r="D2" s="51"/>
    </row>
    <row r="3" spans="1:5" ht="30" customHeight="1">
      <c r="A3" s="470" t="s">
        <v>186</v>
      </c>
      <c r="B3" s="471"/>
      <c r="C3" s="471"/>
      <c r="D3" s="471"/>
      <c r="E3" s="8"/>
    </row>
    <row r="4" spans="1:4" ht="7.5" customHeight="1">
      <c r="A4" s="7"/>
      <c r="B4" s="2"/>
      <c r="C4" s="51"/>
      <c r="D4" s="51"/>
    </row>
    <row r="5" spans="1:4" ht="13.5" thickBot="1">
      <c r="A5" s="9"/>
      <c r="B5" s="3"/>
      <c r="C5" s="472" t="s">
        <v>6</v>
      </c>
      <c r="D5" s="472"/>
    </row>
    <row r="6" spans="1:4" ht="25.5" customHeight="1" thickBot="1" thickTop="1">
      <c r="A6" s="474" t="s">
        <v>136</v>
      </c>
      <c r="B6" s="475"/>
      <c r="C6" s="124"/>
      <c r="D6" s="125" t="s">
        <v>7</v>
      </c>
    </row>
    <row r="7" spans="1:4" ht="13.5" thickTop="1">
      <c r="A7" s="508" t="s">
        <v>133</v>
      </c>
      <c r="B7" s="509"/>
      <c r="C7" s="24"/>
      <c r="D7" s="53"/>
    </row>
    <row r="8" spans="1:4" ht="12.75">
      <c r="A8" s="464" t="s">
        <v>384</v>
      </c>
      <c r="B8" s="465"/>
      <c r="C8" s="293"/>
      <c r="D8" s="294"/>
    </row>
    <row r="9" spans="1:4" ht="12.75">
      <c r="A9" s="490" t="s">
        <v>119</v>
      </c>
      <c r="B9" s="488"/>
      <c r="C9" s="194"/>
      <c r="D9" s="294">
        <f>C10+C13</f>
        <v>431000</v>
      </c>
    </row>
    <row r="10" spans="1:4" ht="12.75">
      <c r="A10" s="490" t="s">
        <v>391</v>
      </c>
      <c r="B10" s="473"/>
      <c r="C10" s="194">
        <f>B11+B12</f>
        <v>428000</v>
      </c>
      <c r="D10" s="294"/>
    </row>
    <row r="11" spans="1:4" ht="12.75">
      <c r="A11" s="276" t="s">
        <v>381</v>
      </c>
      <c r="B11" s="290">
        <v>425000</v>
      </c>
      <c r="C11" s="194"/>
      <c r="D11" s="294"/>
    </row>
    <row r="12" spans="1:4" ht="12.75">
      <c r="A12" s="276" t="s">
        <v>382</v>
      </c>
      <c r="B12" s="290">
        <v>3000</v>
      </c>
      <c r="C12" s="194"/>
      <c r="D12" s="294"/>
    </row>
    <row r="13" spans="1:4" ht="12.75">
      <c r="A13" s="490" t="s">
        <v>120</v>
      </c>
      <c r="B13" s="473"/>
      <c r="C13" s="194">
        <v>3000</v>
      </c>
      <c r="D13" s="294"/>
    </row>
    <row r="14" spans="1:4" ht="12.75">
      <c r="A14" s="276" t="s">
        <v>121</v>
      </c>
      <c r="B14" s="295"/>
      <c r="C14" s="194"/>
      <c r="D14" s="294">
        <f>SUM(C15+C16)</f>
        <v>40400</v>
      </c>
    </row>
    <row r="15" spans="1:4" ht="12.75">
      <c r="A15" s="497" t="s">
        <v>196</v>
      </c>
      <c r="B15" s="489"/>
      <c r="C15" s="194">
        <v>40000</v>
      </c>
      <c r="D15" s="296"/>
    </row>
    <row r="16" spans="1:4" ht="12.75">
      <c r="A16" s="497" t="s">
        <v>197</v>
      </c>
      <c r="B16" s="489"/>
      <c r="C16" s="194">
        <v>400</v>
      </c>
      <c r="D16" s="296"/>
    </row>
    <row r="17" spans="1:4" ht="12.75">
      <c r="A17" s="490" t="s">
        <v>198</v>
      </c>
      <c r="B17" s="488"/>
      <c r="C17" s="194"/>
      <c r="D17" s="294">
        <f>C18+C19</f>
        <v>4500</v>
      </c>
    </row>
    <row r="18" spans="1:4" ht="12.75">
      <c r="A18" s="276" t="s">
        <v>199</v>
      </c>
      <c r="B18" s="277"/>
      <c r="C18" s="194">
        <v>1500</v>
      </c>
      <c r="D18" s="294"/>
    </row>
    <row r="19" spans="1:4" ht="12.75" customHeight="1" thickBot="1">
      <c r="A19" s="297" t="s">
        <v>200</v>
      </c>
      <c r="B19" s="298"/>
      <c r="C19" s="299">
        <v>3000</v>
      </c>
      <c r="D19" s="300"/>
    </row>
    <row r="20" spans="1:4" ht="14.25" thickBot="1" thickTop="1">
      <c r="A20" s="531" t="s">
        <v>122</v>
      </c>
      <c r="B20" s="532"/>
      <c r="C20" s="63"/>
      <c r="D20" s="55">
        <f>SUM(D8:D19)</f>
        <v>475900</v>
      </c>
    </row>
    <row r="21" spans="1:4" ht="14.25" thickBot="1" thickTop="1">
      <c r="A21" s="118" t="s">
        <v>183</v>
      </c>
      <c r="B21" s="119"/>
      <c r="C21" s="72"/>
      <c r="D21" s="60">
        <v>181320</v>
      </c>
    </row>
    <row r="22" spans="1:4" ht="13.5" thickTop="1">
      <c r="A22" s="508" t="s">
        <v>123</v>
      </c>
      <c r="B22" s="509"/>
      <c r="C22" s="64"/>
      <c r="D22" s="56"/>
    </row>
    <row r="23" spans="1:4" ht="12.75">
      <c r="A23" s="484" t="s">
        <v>400</v>
      </c>
      <c r="B23" s="485"/>
      <c r="C23" s="62"/>
      <c r="D23" s="53">
        <v>240369</v>
      </c>
    </row>
    <row r="24" spans="1:4" ht="27" customHeight="1">
      <c r="A24" s="484" t="s">
        <v>401</v>
      </c>
      <c r="B24" s="485"/>
      <c r="C24" s="62"/>
      <c r="D24" s="53">
        <v>385382</v>
      </c>
    </row>
    <row r="25" spans="1:4" ht="27" customHeight="1">
      <c r="A25" s="484" t="s">
        <v>402</v>
      </c>
      <c r="B25" s="485"/>
      <c r="C25" s="62"/>
      <c r="D25" s="53">
        <v>177048</v>
      </c>
    </row>
    <row r="26" spans="1:4" ht="12.75">
      <c r="A26" s="484" t="s">
        <v>403</v>
      </c>
      <c r="B26" s="485"/>
      <c r="C26" s="62"/>
      <c r="D26" s="53">
        <v>24044</v>
      </c>
    </row>
    <row r="27" spans="1:4" ht="12.75">
      <c r="A27" s="484" t="s">
        <v>404</v>
      </c>
      <c r="B27" s="485"/>
      <c r="C27" s="62"/>
      <c r="D27" s="53">
        <v>12287</v>
      </c>
    </row>
    <row r="28" spans="1:4" ht="12.75">
      <c r="A28" s="480" t="s">
        <v>405</v>
      </c>
      <c r="B28" s="481"/>
      <c r="C28" s="62"/>
      <c r="D28" s="53">
        <f>C31+C29+C30</f>
        <v>116308</v>
      </c>
    </row>
    <row r="29" spans="1:4" ht="12.75">
      <c r="A29" s="460" t="s">
        <v>407</v>
      </c>
      <c r="B29" s="461"/>
      <c r="C29" s="62">
        <v>3691</v>
      </c>
      <c r="D29" s="53"/>
    </row>
    <row r="30" spans="1:4" ht="12.75">
      <c r="A30" s="460" t="s">
        <v>422</v>
      </c>
      <c r="B30" s="461"/>
      <c r="C30" s="62">
        <v>1398</v>
      </c>
      <c r="D30" s="53"/>
    </row>
    <row r="31" spans="1:4" ht="24.75" customHeight="1">
      <c r="A31" s="460" t="s">
        <v>423</v>
      </c>
      <c r="B31" s="461"/>
      <c r="C31" s="62">
        <v>111219</v>
      </c>
      <c r="D31" s="53"/>
    </row>
    <row r="32" spans="1:4" ht="12.75">
      <c r="A32" s="462" t="s">
        <v>406</v>
      </c>
      <c r="B32" s="498"/>
      <c r="C32" s="62"/>
      <c r="D32" s="53">
        <f>C33</f>
        <v>410558</v>
      </c>
    </row>
    <row r="33" spans="1:4" ht="13.5" thickBot="1">
      <c r="A33" s="514" t="s">
        <v>75</v>
      </c>
      <c r="B33" s="515"/>
      <c r="C33" s="65">
        <v>410558</v>
      </c>
      <c r="D33" s="54"/>
    </row>
    <row r="34" spans="1:4" ht="14.25" thickBot="1" thickTop="1">
      <c r="A34" s="512" t="s">
        <v>125</v>
      </c>
      <c r="B34" s="513"/>
      <c r="C34" s="66"/>
      <c r="D34" s="57">
        <f>SUM(D23:D33)</f>
        <v>1365996</v>
      </c>
    </row>
    <row r="35" spans="1:4" ht="13.5" thickTop="1">
      <c r="A35" s="522" t="s">
        <v>164</v>
      </c>
      <c r="B35" s="523"/>
      <c r="C35" s="67"/>
      <c r="D35" s="122"/>
    </row>
    <row r="36" spans="1:4" ht="12.75">
      <c r="A36" s="518" t="s">
        <v>8</v>
      </c>
      <c r="B36" s="519"/>
      <c r="C36" s="68"/>
      <c r="D36" s="49">
        <v>286578</v>
      </c>
    </row>
    <row r="37" spans="1:4" s="6" customFormat="1" ht="12.75">
      <c r="A37" s="506" t="s">
        <v>9</v>
      </c>
      <c r="B37" s="507"/>
      <c r="C37" s="69"/>
      <c r="D37" s="123"/>
    </row>
    <row r="38" spans="1:4" s="6" customFormat="1" ht="13.5" thickBot="1">
      <c r="A38" s="510" t="s">
        <v>29</v>
      </c>
      <c r="B38" s="511"/>
      <c r="C38" s="69"/>
      <c r="D38" s="123"/>
    </row>
    <row r="39" spans="1:4" ht="14.25" thickBot="1" thickTop="1">
      <c r="A39" s="512" t="s">
        <v>165</v>
      </c>
      <c r="B39" s="513"/>
      <c r="C39" s="75"/>
      <c r="D39" s="61">
        <f>SUM(D36:D38)</f>
        <v>286578</v>
      </c>
    </row>
    <row r="40" spans="1:4" ht="13.5" thickTop="1">
      <c r="A40" s="508" t="s">
        <v>166</v>
      </c>
      <c r="B40" s="509"/>
      <c r="C40" s="66"/>
      <c r="D40" s="57"/>
    </row>
    <row r="41" spans="1:4" ht="12.75">
      <c r="A41" s="518" t="s">
        <v>126</v>
      </c>
      <c r="B41" s="519"/>
      <c r="C41" s="62"/>
      <c r="D41" s="53">
        <v>4200</v>
      </c>
    </row>
    <row r="42" spans="1:4" ht="13.5" thickBot="1">
      <c r="A42" s="516" t="s">
        <v>127</v>
      </c>
      <c r="B42" s="517"/>
      <c r="C42" s="70"/>
      <c r="D42" s="58"/>
    </row>
    <row r="43" spans="1:4" ht="14.25" thickBot="1" thickTop="1">
      <c r="A43" s="512" t="s">
        <v>167</v>
      </c>
      <c r="B43" s="513"/>
      <c r="C43" s="64"/>
      <c r="D43" s="56">
        <f>SUM(D41:D42)</f>
        <v>4200</v>
      </c>
    </row>
    <row r="44" spans="1:4" ht="13.5" thickTop="1">
      <c r="A44" s="508" t="s">
        <v>168</v>
      </c>
      <c r="B44" s="509"/>
      <c r="C44" s="71"/>
      <c r="D44" s="59"/>
    </row>
    <row r="45" spans="1:4" ht="12.75">
      <c r="A45" s="518" t="s">
        <v>129</v>
      </c>
      <c r="B45" s="519"/>
      <c r="C45" s="62"/>
      <c r="D45" s="53"/>
    </row>
    <row r="46" spans="1:4" ht="13.5" thickBot="1">
      <c r="A46" s="516" t="s">
        <v>128</v>
      </c>
      <c r="B46" s="517"/>
      <c r="C46" s="70"/>
      <c r="D46" s="58">
        <v>8500</v>
      </c>
    </row>
    <row r="47" spans="1:4" ht="14.25" thickBot="1" thickTop="1">
      <c r="A47" s="512" t="s">
        <v>169</v>
      </c>
      <c r="B47" s="513"/>
      <c r="C47" s="63"/>
      <c r="D47" s="55">
        <f>SUM(D45:D46)</f>
        <v>8500</v>
      </c>
    </row>
    <row r="48" spans="1:4" ht="13.5" thickTop="1">
      <c r="A48" s="508" t="s">
        <v>170</v>
      </c>
      <c r="B48" s="530"/>
      <c r="C48" s="64"/>
      <c r="D48" s="56"/>
    </row>
    <row r="49" spans="1:4" ht="12.75">
      <c r="A49" s="518" t="s">
        <v>130</v>
      </c>
      <c r="B49" s="528"/>
      <c r="C49" s="64"/>
      <c r="D49" s="56"/>
    </row>
    <row r="50" spans="1:4" ht="13.5" thickBot="1">
      <c r="A50" s="516" t="s">
        <v>131</v>
      </c>
      <c r="B50" s="529"/>
      <c r="C50" s="63"/>
      <c r="D50" s="55"/>
    </row>
    <row r="51" spans="1:4" ht="14.25" thickBot="1" thickTop="1">
      <c r="A51" s="512" t="s">
        <v>171</v>
      </c>
      <c r="B51" s="525"/>
      <c r="C51" s="63"/>
      <c r="D51" s="55">
        <f>D49+D50</f>
        <v>0</v>
      </c>
    </row>
    <row r="52" spans="1:4" s="38" customFormat="1" ht="28.5" customHeight="1" thickTop="1">
      <c r="A52" s="508" t="s">
        <v>132</v>
      </c>
      <c r="B52" s="509"/>
      <c r="C52" s="524"/>
      <c r="D52" s="57"/>
    </row>
    <row r="53" spans="1:4" s="38" customFormat="1" ht="14.25" customHeight="1">
      <c r="A53" s="518" t="s">
        <v>134</v>
      </c>
      <c r="B53" s="527"/>
      <c r="C53" s="127"/>
      <c r="D53" s="49"/>
    </row>
    <row r="54" spans="1:4" s="38" customFormat="1" ht="14.25" customHeight="1" thickBot="1">
      <c r="A54" s="516" t="s">
        <v>135</v>
      </c>
      <c r="B54" s="526"/>
      <c r="C54" s="128"/>
      <c r="D54" s="88">
        <v>3000</v>
      </c>
    </row>
    <row r="55" spans="1:4" s="38" customFormat="1" ht="14.25" customHeight="1" thickBot="1" thickTop="1">
      <c r="A55" s="520" t="s">
        <v>173</v>
      </c>
      <c r="B55" s="521"/>
      <c r="C55" s="121"/>
      <c r="D55" s="61">
        <f>D53+D54</f>
        <v>3000</v>
      </c>
    </row>
    <row r="56" spans="1:4" ht="14.25" thickBot="1" thickTop="1">
      <c r="A56" s="512" t="s">
        <v>177</v>
      </c>
      <c r="B56" s="513"/>
      <c r="C56" s="74"/>
      <c r="D56" s="61">
        <f>SUM(D20+D21+D34+D39+D43+D47+D51+D55)</f>
        <v>2325494</v>
      </c>
    </row>
    <row r="57" spans="1:4" ht="13.5" thickTop="1">
      <c r="A57" s="44" t="s">
        <v>174</v>
      </c>
      <c r="B57" s="45"/>
      <c r="C57" s="71"/>
      <c r="D57" s="57"/>
    </row>
    <row r="58" spans="1:4" ht="12.75">
      <c r="A58" s="275" t="s">
        <v>116</v>
      </c>
      <c r="B58" s="87"/>
      <c r="C58" s="194"/>
      <c r="D58" s="294">
        <f>C60</f>
        <v>437353</v>
      </c>
    </row>
    <row r="59" spans="1:4" ht="12.75" customHeight="1">
      <c r="A59" s="497" t="s">
        <v>408</v>
      </c>
      <c r="B59" s="489"/>
      <c r="C59" s="194"/>
      <c r="D59" s="294"/>
    </row>
    <row r="60" spans="1:4" ht="12.75" customHeight="1">
      <c r="A60" s="275" t="s">
        <v>410</v>
      </c>
      <c r="B60" s="314"/>
      <c r="C60" s="114">
        <f>B61+B62</f>
        <v>437353</v>
      </c>
      <c r="D60" s="296"/>
    </row>
    <row r="61" spans="1:4" ht="12.75">
      <c r="A61" s="275" t="s">
        <v>117</v>
      </c>
      <c r="B61" s="314">
        <v>403817</v>
      </c>
      <c r="C61" s="73"/>
      <c r="D61" s="296"/>
    </row>
    <row r="62" spans="1:4" ht="13.5" thickBot="1">
      <c r="A62" s="275" t="s">
        <v>409</v>
      </c>
      <c r="B62" s="314">
        <v>33536</v>
      </c>
      <c r="C62" s="73"/>
      <c r="D62" s="296"/>
    </row>
    <row r="63" spans="1:4" ht="14.25" thickBot="1" thickTop="1">
      <c r="A63" s="43" t="s">
        <v>175</v>
      </c>
      <c r="B63" s="52"/>
      <c r="C63" s="75"/>
      <c r="D63" s="61">
        <f>D58</f>
        <v>437353</v>
      </c>
    </row>
    <row r="64" spans="1:4" ht="14.25" thickBot="1" thickTop="1">
      <c r="A64" s="512" t="s">
        <v>176</v>
      </c>
      <c r="B64" s="513"/>
      <c r="C64" s="75"/>
      <c r="D64" s="61">
        <f>D56+D63</f>
        <v>2762847</v>
      </c>
    </row>
    <row r="65" ht="13.5" thickTop="1"/>
  </sheetData>
  <sheetProtection/>
  <mergeCells count="50">
    <mergeCell ref="A23:B23"/>
    <mergeCell ref="A28:B28"/>
    <mergeCell ref="A10:B10"/>
    <mergeCell ref="A13:B13"/>
    <mergeCell ref="A20:B20"/>
    <mergeCell ref="A22:B22"/>
    <mergeCell ref="A17:B17"/>
    <mergeCell ref="A24:B24"/>
    <mergeCell ref="A25:B25"/>
    <mergeCell ref="A26:B26"/>
    <mergeCell ref="A49:B49"/>
    <mergeCell ref="A50:B50"/>
    <mergeCell ref="A47:B47"/>
    <mergeCell ref="A48:B48"/>
    <mergeCell ref="A64:B64"/>
    <mergeCell ref="A56:B56"/>
    <mergeCell ref="A59:B59"/>
    <mergeCell ref="A53:B53"/>
    <mergeCell ref="A1:E1"/>
    <mergeCell ref="A55:B55"/>
    <mergeCell ref="A44:B44"/>
    <mergeCell ref="A35:B35"/>
    <mergeCell ref="A36:B36"/>
    <mergeCell ref="A52:C52"/>
    <mergeCell ref="A51:B51"/>
    <mergeCell ref="A54:B54"/>
    <mergeCell ref="A8:B8"/>
    <mergeCell ref="A46:B46"/>
    <mergeCell ref="A9:B9"/>
    <mergeCell ref="A15:B15"/>
    <mergeCell ref="A16:B16"/>
    <mergeCell ref="A3:D3"/>
    <mergeCell ref="C5:D5"/>
    <mergeCell ref="A6:B6"/>
    <mergeCell ref="A7:B7"/>
    <mergeCell ref="A42:B42"/>
    <mergeCell ref="A45:B45"/>
    <mergeCell ref="A39:B39"/>
    <mergeCell ref="A43:B43"/>
    <mergeCell ref="A41:B41"/>
    <mergeCell ref="A27:B27"/>
    <mergeCell ref="A29:B29"/>
    <mergeCell ref="A37:B37"/>
    <mergeCell ref="A40:B40"/>
    <mergeCell ref="A38:B38"/>
    <mergeCell ref="A32:B32"/>
    <mergeCell ref="A34:B34"/>
    <mergeCell ref="A33:B33"/>
    <mergeCell ref="A31:B31"/>
    <mergeCell ref="A30:B30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5.7109375" style="0" customWidth="1"/>
    <col min="2" max="2" width="14.28125" style="23" customWidth="1"/>
    <col min="3" max="3" width="13.8515625" style="23" customWidth="1"/>
    <col min="4" max="4" width="12.421875" style="23" customWidth="1"/>
    <col min="5" max="5" width="13.00390625" style="23" customWidth="1"/>
    <col min="6" max="6" width="9.8515625" style="23" customWidth="1"/>
    <col min="7" max="7" width="13.00390625" style="23" customWidth="1"/>
    <col min="8" max="8" width="10.7109375" style="23" customWidth="1"/>
    <col min="9" max="9" width="13.57421875" style="23" customWidth="1"/>
    <col min="10" max="10" width="13.7109375" style="23" customWidth="1"/>
    <col min="11" max="11" width="13.8515625" style="23" customWidth="1"/>
    <col min="12" max="12" width="15.57421875" style="23" customWidth="1"/>
    <col min="13" max="13" width="13.28125" style="23" customWidth="1"/>
    <col min="14" max="14" width="14.140625" style="23" customWidth="1"/>
    <col min="15" max="15" width="13.57421875" style="0" customWidth="1"/>
    <col min="16" max="16" width="9.57421875" style="0" customWidth="1"/>
    <col min="17" max="18" width="13.00390625" style="0" customWidth="1"/>
    <col min="19" max="19" width="15.140625" style="0" customWidth="1"/>
  </cols>
  <sheetData>
    <row r="1" spans="1:14" ht="12.75">
      <c r="A1" s="547" t="s">
        <v>469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</row>
    <row r="2" spans="1:14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31.5" customHeight="1">
      <c r="A5" s="548" t="s">
        <v>187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"/>
    </row>
    <row r="6" spans="1:15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</row>
    <row r="7" spans="1:15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"/>
    </row>
    <row r="8" spans="1:19" ht="13.5" thickBot="1">
      <c r="A8" s="2"/>
      <c r="L8" s="550" t="s">
        <v>6</v>
      </c>
      <c r="M8" s="550"/>
      <c r="N8" s="550"/>
      <c r="O8" s="551"/>
      <c r="P8" s="551"/>
      <c r="Q8" s="551"/>
      <c r="R8" s="551"/>
      <c r="S8" s="551"/>
    </row>
    <row r="9" spans="1:19" ht="12.75" customHeight="1">
      <c r="A9" s="535" t="s">
        <v>141</v>
      </c>
      <c r="B9" s="533" t="s">
        <v>85</v>
      </c>
      <c r="C9" s="533" t="s">
        <v>70</v>
      </c>
      <c r="D9" s="538" t="s">
        <v>137</v>
      </c>
      <c r="E9" s="539"/>
      <c r="F9" s="538" t="s">
        <v>138</v>
      </c>
      <c r="G9" s="539"/>
      <c r="H9" s="538" t="s">
        <v>139</v>
      </c>
      <c r="I9" s="544"/>
      <c r="J9" s="538" t="s">
        <v>86</v>
      </c>
      <c r="K9" s="539"/>
      <c r="L9" s="538" t="s">
        <v>144</v>
      </c>
      <c r="M9" s="553"/>
      <c r="N9" s="544"/>
      <c r="O9" s="538" t="s">
        <v>146</v>
      </c>
      <c r="P9" s="539"/>
      <c r="Q9" s="538" t="s">
        <v>145</v>
      </c>
      <c r="R9" s="553"/>
      <c r="S9" s="544"/>
    </row>
    <row r="10" spans="1:19" ht="12.75">
      <c r="A10" s="536"/>
      <c r="B10" s="534"/>
      <c r="C10" s="534"/>
      <c r="D10" s="540"/>
      <c r="E10" s="541"/>
      <c r="F10" s="540"/>
      <c r="G10" s="541"/>
      <c r="H10" s="545"/>
      <c r="I10" s="546"/>
      <c r="J10" s="540"/>
      <c r="K10" s="541"/>
      <c r="L10" s="545"/>
      <c r="M10" s="554"/>
      <c r="N10" s="546"/>
      <c r="O10" s="540"/>
      <c r="P10" s="541"/>
      <c r="Q10" s="545"/>
      <c r="R10" s="554"/>
      <c r="S10" s="546"/>
    </row>
    <row r="11" spans="1:19" ht="12.75">
      <c r="A11" s="536"/>
      <c r="B11" s="534"/>
      <c r="C11" s="534"/>
      <c r="D11" s="540"/>
      <c r="E11" s="541"/>
      <c r="F11" s="540"/>
      <c r="G11" s="541"/>
      <c r="H11" s="545"/>
      <c r="I11" s="546"/>
      <c r="J11" s="540"/>
      <c r="K11" s="541"/>
      <c r="L11" s="545"/>
      <c r="M11" s="554"/>
      <c r="N11" s="546"/>
      <c r="O11" s="540"/>
      <c r="P11" s="541"/>
      <c r="Q11" s="545"/>
      <c r="R11" s="554"/>
      <c r="S11" s="546"/>
    </row>
    <row r="12" spans="1:19" ht="13.5" thickBot="1">
      <c r="A12" s="536"/>
      <c r="B12" s="534"/>
      <c r="C12" s="534"/>
      <c r="D12" s="542"/>
      <c r="E12" s="543"/>
      <c r="F12" s="542"/>
      <c r="G12" s="543"/>
      <c r="H12" s="545"/>
      <c r="I12" s="546"/>
      <c r="J12" s="542"/>
      <c r="K12" s="543"/>
      <c r="L12" s="545"/>
      <c r="M12" s="554"/>
      <c r="N12" s="546"/>
      <c r="O12" s="542"/>
      <c r="P12" s="543"/>
      <c r="Q12" s="545"/>
      <c r="R12" s="554"/>
      <c r="S12" s="546"/>
    </row>
    <row r="13" spans="1:19" ht="12.75">
      <c r="A13" s="536"/>
      <c r="B13" s="534"/>
      <c r="C13" s="534"/>
      <c r="D13" s="533" t="s">
        <v>106</v>
      </c>
      <c r="E13" s="533" t="s">
        <v>76</v>
      </c>
      <c r="F13" s="533" t="s">
        <v>106</v>
      </c>
      <c r="G13" s="533" t="s">
        <v>76</v>
      </c>
      <c r="H13" s="533" t="s">
        <v>106</v>
      </c>
      <c r="I13" s="533" t="s">
        <v>76</v>
      </c>
      <c r="J13" s="533" t="s">
        <v>106</v>
      </c>
      <c r="K13" s="533" t="s">
        <v>76</v>
      </c>
      <c r="L13" s="533" t="s">
        <v>106</v>
      </c>
      <c r="M13" s="533" t="s">
        <v>76</v>
      </c>
      <c r="N13" s="533" t="s">
        <v>152</v>
      </c>
      <c r="O13" s="533" t="s">
        <v>106</v>
      </c>
      <c r="P13" s="533" t="s">
        <v>76</v>
      </c>
      <c r="Q13" s="533" t="s">
        <v>106</v>
      </c>
      <c r="R13" s="533" t="s">
        <v>76</v>
      </c>
      <c r="S13" s="533" t="s">
        <v>152</v>
      </c>
    </row>
    <row r="14" spans="1:19" ht="13.5" customHeight="1" thickBot="1">
      <c r="A14" s="537"/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52"/>
      <c r="O14" s="534"/>
      <c r="P14" s="534"/>
      <c r="Q14" s="534"/>
      <c r="R14" s="534"/>
      <c r="S14" s="552"/>
    </row>
    <row r="15" spans="1:19" s="30" customFormat="1" ht="39.75" customHeight="1">
      <c r="A15" s="348" t="s">
        <v>397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</row>
    <row r="16" spans="1:19" s="30" customFormat="1" ht="39.75" customHeight="1">
      <c r="A16" s="444" t="s">
        <v>425</v>
      </c>
      <c r="B16" s="445">
        <v>24394</v>
      </c>
      <c r="C16" s="445"/>
      <c r="D16" s="445"/>
      <c r="E16" s="445"/>
      <c r="F16" s="445"/>
      <c r="G16" s="445"/>
      <c r="H16" s="445"/>
      <c r="I16" s="445"/>
      <c r="J16" s="445">
        <v>372560</v>
      </c>
      <c r="K16" s="445"/>
      <c r="L16" s="445">
        <f>B16+D16+F16+H16+J16</f>
        <v>396954</v>
      </c>
      <c r="M16" s="445"/>
      <c r="N16" s="445">
        <f>L16+M16</f>
        <v>396954</v>
      </c>
      <c r="O16" s="445"/>
      <c r="P16" s="445"/>
      <c r="Q16" s="445">
        <f>L16+O16</f>
        <v>396954</v>
      </c>
      <c r="R16" s="445"/>
      <c r="S16" s="445">
        <f>Q16+R16</f>
        <v>396954</v>
      </c>
    </row>
    <row r="17" spans="1:19" s="30" customFormat="1" ht="39.75" customHeight="1" thickBot="1">
      <c r="A17" s="370" t="s">
        <v>426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</row>
    <row r="18" spans="1:19" s="30" customFormat="1" ht="39.75" customHeight="1" thickBot="1">
      <c r="A18" s="126" t="s">
        <v>429</v>
      </c>
      <c r="B18" s="106">
        <f>B16+B17</f>
        <v>24394</v>
      </c>
      <c r="C18" s="106"/>
      <c r="D18" s="106"/>
      <c r="E18" s="106"/>
      <c r="F18" s="106"/>
      <c r="G18" s="106"/>
      <c r="H18" s="106"/>
      <c r="I18" s="106"/>
      <c r="J18" s="106">
        <f>J16+J17</f>
        <v>372560</v>
      </c>
      <c r="K18" s="106"/>
      <c r="L18" s="106">
        <f>L16+L17</f>
        <v>396954</v>
      </c>
      <c r="M18" s="106"/>
      <c r="N18" s="106">
        <f>N16+N17</f>
        <v>396954</v>
      </c>
      <c r="O18" s="106"/>
      <c r="P18" s="106"/>
      <c r="Q18" s="106">
        <f>Q16+Q17</f>
        <v>396954</v>
      </c>
      <c r="R18" s="106"/>
      <c r="S18" s="106">
        <f>S16+S17</f>
        <v>396954</v>
      </c>
    </row>
    <row r="19" spans="1:19" s="30" customFormat="1" ht="39.75" customHeight="1">
      <c r="A19" s="348" t="s">
        <v>68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</row>
    <row r="20" spans="1:19" s="30" customFormat="1" ht="39.75" customHeight="1">
      <c r="A20" s="444" t="s">
        <v>425</v>
      </c>
      <c r="B20" s="445">
        <v>20664</v>
      </c>
      <c r="C20" s="445"/>
      <c r="D20" s="445"/>
      <c r="E20" s="445"/>
      <c r="F20" s="445"/>
      <c r="G20" s="445"/>
      <c r="H20" s="445"/>
      <c r="I20" s="445"/>
      <c r="J20" s="445">
        <v>94718</v>
      </c>
      <c r="K20" s="445"/>
      <c r="L20" s="445">
        <f>B20+D20+F20+H20+J20</f>
        <v>115382</v>
      </c>
      <c r="M20" s="445"/>
      <c r="N20" s="445">
        <f>L20+M20</f>
        <v>115382</v>
      </c>
      <c r="O20" s="445"/>
      <c r="P20" s="445"/>
      <c r="Q20" s="445">
        <f>L20+O20</f>
        <v>115382</v>
      </c>
      <c r="R20" s="445"/>
      <c r="S20" s="445">
        <f>Q20+R20</f>
        <v>115382</v>
      </c>
    </row>
    <row r="21" spans="1:19" s="30" customFormat="1" ht="39.75" customHeight="1" thickBot="1">
      <c r="A21" s="370" t="s">
        <v>426</v>
      </c>
      <c r="B21" s="446">
        <v>7430</v>
      </c>
      <c r="C21" s="446"/>
      <c r="D21" s="446"/>
      <c r="E21" s="446"/>
      <c r="F21" s="446"/>
      <c r="G21" s="446"/>
      <c r="H21" s="446"/>
      <c r="I21" s="446"/>
      <c r="J21" s="446">
        <v>23292</v>
      </c>
      <c r="K21" s="446"/>
      <c r="L21" s="446">
        <f>B21+D21+F21+H21+J21</f>
        <v>30722</v>
      </c>
      <c r="M21" s="446"/>
      <c r="N21" s="446">
        <f>L21+M21</f>
        <v>30722</v>
      </c>
      <c r="O21" s="446"/>
      <c r="P21" s="446"/>
      <c r="Q21" s="446">
        <f>L21+O21</f>
        <v>30722</v>
      </c>
      <c r="R21" s="446"/>
      <c r="S21" s="446">
        <f>Q21+R21</f>
        <v>30722</v>
      </c>
    </row>
    <row r="22" spans="1:19" s="30" customFormat="1" ht="39.75" customHeight="1" thickBot="1">
      <c r="A22" s="126" t="s">
        <v>430</v>
      </c>
      <c r="B22" s="106">
        <f>B20+B21</f>
        <v>28094</v>
      </c>
      <c r="C22" s="106"/>
      <c r="D22" s="106"/>
      <c r="E22" s="106"/>
      <c r="F22" s="106"/>
      <c r="G22" s="106"/>
      <c r="H22" s="106"/>
      <c r="I22" s="106"/>
      <c r="J22" s="106">
        <f>J20+J21</f>
        <v>118010</v>
      </c>
      <c r="K22" s="106"/>
      <c r="L22" s="106">
        <f>L20+L21</f>
        <v>146104</v>
      </c>
      <c r="M22" s="106"/>
      <c r="N22" s="106">
        <f>N20+N21</f>
        <v>146104</v>
      </c>
      <c r="O22" s="106"/>
      <c r="P22" s="106"/>
      <c r="Q22" s="106">
        <f>Q20+Q21</f>
        <v>146104</v>
      </c>
      <c r="R22" s="106"/>
      <c r="S22" s="106">
        <f>S20+S21</f>
        <v>146104</v>
      </c>
    </row>
    <row r="23" spans="1:19" s="30" customFormat="1" ht="39.75" customHeight="1">
      <c r="A23" s="348" t="s">
        <v>150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</row>
    <row r="24" spans="1:19" s="30" customFormat="1" ht="39.75" customHeight="1">
      <c r="A24" s="444" t="s">
        <v>425</v>
      </c>
      <c r="B24" s="445">
        <v>67827</v>
      </c>
      <c r="C24" s="445"/>
      <c r="D24" s="445"/>
      <c r="E24" s="445"/>
      <c r="F24" s="445"/>
      <c r="G24" s="445"/>
      <c r="H24" s="445"/>
      <c r="I24" s="445"/>
      <c r="J24" s="445">
        <v>109362</v>
      </c>
      <c r="K24" s="445"/>
      <c r="L24" s="445">
        <f>B24+D24+F24+H24+J24</f>
        <v>177189</v>
      </c>
      <c r="M24" s="445"/>
      <c r="N24" s="445">
        <f>L24+M24</f>
        <v>177189</v>
      </c>
      <c r="O24" s="445"/>
      <c r="P24" s="445"/>
      <c r="Q24" s="445">
        <f>L24+O24</f>
        <v>177189</v>
      </c>
      <c r="R24" s="445"/>
      <c r="S24" s="445">
        <f>Q24+R24</f>
        <v>177189</v>
      </c>
    </row>
    <row r="25" spans="1:19" s="30" customFormat="1" ht="39.75" customHeight="1" thickBot="1">
      <c r="A25" s="370" t="s">
        <v>426</v>
      </c>
      <c r="B25" s="446">
        <v>26446</v>
      </c>
      <c r="C25" s="446"/>
      <c r="D25" s="446">
        <v>465</v>
      </c>
      <c r="E25" s="446"/>
      <c r="F25" s="446"/>
      <c r="G25" s="446"/>
      <c r="H25" s="446"/>
      <c r="I25" s="446"/>
      <c r="J25" s="446">
        <v>69677</v>
      </c>
      <c r="K25" s="446">
        <v>1227</v>
      </c>
      <c r="L25" s="445">
        <f>B25+D25+F25+H25+J25</f>
        <v>96588</v>
      </c>
      <c r="M25" s="445">
        <f>C25+E25+G25+I25+K25</f>
        <v>1227</v>
      </c>
      <c r="N25" s="445">
        <f>L25+M25</f>
        <v>97815</v>
      </c>
      <c r="O25" s="446"/>
      <c r="P25" s="446"/>
      <c r="Q25" s="445">
        <f>L25+O25</f>
        <v>96588</v>
      </c>
      <c r="R25" s="445">
        <f>M25+O25</f>
        <v>1227</v>
      </c>
      <c r="S25" s="445">
        <f>Q25+R25</f>
        <v>97815</v>
      </c>
    </row>
    <row r="26" spans="1:19" s="30" customFormat="1" ht="39.75" customHeight="1" thickBot="1">
      <c r="A26" s="126" t="s">
        <v>431</v>
      </c>
      <c r="B26" s="106">
        <f>B24+B25</f>
        <v>94273</v>
      </c>
      <c r="C26" s="106"/>
      <c r="D26" s="106">
        <f aca="true" t="shared" si="0" ref="D26:S26">D24+D25</f>
        <v>465</v>
      </c>
      <c r="E26" s="106"/>
      <c r="F26" s="106"/>
      <c r="G26" s="106"/>
      <c r="H26" s="106"/>
      <c r="I26" s="106"/>
      <c r="J26" s="106">
        <f t="shared" si="0"/>
        <v>179039</v>
      </c>
      <c r="K26" s="106">
        <f t="shared" si="0"/>
        <v>1227</v>
      </c>
      <c r="L26" s="106">
        <f t="shared" si="0"/>
        <v>273777</v>
      </c>
      <c r="M26" s="106">
        <f t="shared" si="0"/>
        <v>1227</v>
      </c>
      <c r="N26" s="106">
        <f t="shared" si="0"/>
        <v>275004</v>
      </c>
      <c r="O26" s="106"/>
      <c r="P26" s="106"/>
      <c r="Q26" s="106">
        <f t="shared" si="0"/>
        <v>273777</v>
      </c>
      <c r="R26" s="106">
        <f t="shared" si="0"/>
        <v>1227</v>
      </c>
      <c r="S26" s="106">
        <f t="shared" si="0"/>
        <v>275004</v>
      </c>
    </row>
    <row r="27" spans="1:19" s="30" customFormat="1" ht="39.75" customHeight="1">
      <c r="A27" s="348" t="s">
        <v>182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</row>
    <row r="28" spans="1:19" s="30" customFormat="1" ht="39.75" customHeight="1">
      <c r="A28" s="99" t="s">
        <v>425</v>
      </c>
      <c r="B28" s="356">
        <v>115</v>
      </c>
      <c r="C28" s="356"/>
      <c r="D28" s="356"/>
      <c r="E28" s="356"/>
      <c r="F28" s="356"/>
      <c r="G28" s="356"/>
      <c r="H28" s="356"/>
      <c r="I28" s="356"/>
      <c r="J28" s="356">
        <v>13444</v>
      </c>
      <c r="K28" s="356"/>
      <c r="L28" s="356">
        <f>B28+D28+F28+H28+J28</f>
        <v>13559</v>
      </c>
      <c r="M28" s="356"/>
      <c r="N28" s="356">
        <f>L28+M28</f>
        <v>13559</v>
      </c>
      <c r="O28" s="356"/>
      <c r="P28" s="356"/>
      <c r="Q28" s="356">
        <f>L28+O28</f>
        <v>13559</v>
      </c>
      <c r="R28" s="356"/>
      <c r="S28" s="356">
        <f>Q28+R28</f>
        <v>13559</v>
      </c>
    </row>
    <row r="29" spans="1:19" s="30" customFormat="1" ht="39.75" customHeight="1" thickBot="1">
      <c r="A29" s="370" t="s">
        <v>426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</row>
    <row r="30" spans="1:19" s="30" customFormat="1" ht="39.75" customHeight="1" thickBot="1">
      <c r="A30" s="126" t="s">
        <v>434</v>
      </c>
      <c r="B30" s="106">
        <f>B28+B29</f>
        <v>115</v>
      </c>
      <c r="C30" s="106"/>
      <c r="D30" s="106"/>
      <c r="E30" s="106"/>
      <c r="F30" s="106"/>
      <c r="G30" s="106"/>
      <c r="H30" s="106"/>
      <c r="I30" s="106"/>
      <c r="J30" s="106">
        <f>J28+J29</f>
        <v>13444</v>
      </c>
      <c r="K30" s="106"/>
      <c r="L30" s="106">
        <f>L28+L29</f>
        <v>13559</v>
      </c>
      <c r="M30" s="106"/>
      <c r="N30" s="106">
        <f>N28+N29</f>
        <v>13559</v>
      </c>
      <c r="O30" s="106"/>
      <c r="P30" s="106"/>
      <c r="Q30" s="106">
        <f>Q28+Q29</f>
        <v>13559</v>
      </c>
      <c r="R30" s="106"/>
      <c r="S30" s="106">
        <f>S28+S29</f>
        <v>13559</v>
      </c>
    </row>
    <row r="31" spans="1:19" s="30" customFormat="1" ht="39.75" customHeight="1" thickBot="1">
      <c r="A31" s="345" t="s">
        <v>435</v>
      </c>
      <c r="B31" s="106">
        <f>B16+B20+B24+B28</f>
        <v>113000</v>
      </c>
      <c r="C31" s="106"/>
      <c r="D31" s="106"/>
      <c r="E31" s="106"/>
      <c r="F31" s="106"/>
      <c r="G31" s="106"/>
      <c r="H31" s="106"/>
      <c r="I31" s="106"/>
      <c r="J31" s="106">
        <f>J16+J20+J24+J28</f>
        <v>590084</v>
      </c>
      <c r="K31" s="106"/>
      <c r="L31" s="106">
        <f>L16+L20+L24+L28</f>
        <v>703084</v>
      </c>
      <c r="M31" s="106"/>
      <c r="N31" s="106">
        <f>N16+N20+N24+N28</f>
        <v>703084</v>
      </c>
      <c r="O31" s="106"/>
      <c r="P31" s="106"/>
      <c r="Q31" s="106">
        <f>Q16+Q20+Q24+Q28</f>
        <v>703084</v>
      </c>
      <c r="R31" s="106"/>
      <c r="S31" s="106">
        <f>S16+S20+S24+S28</f>
        <v>703084</v>
      </c>
    </row>
    <row r="32" spans="1:19" s="30" customFormat="1" ht="39.75" customHeight="1" thickBot="1">
      <c r="A32" s="345" t="s">
        <v>436</v>
      </c>
      <c r="B32" s="106">
        <f>B17+B21+B25+B29</f>
        <v>33876</v>
      </c>
      <c r="C32" s="106"/>
      <c r="D32" s="106">
        <f>D17+D21+D25+D29</f>
        <v>465</v>
      </c>
      <c r="E32" s="106"/>
      <c r="F32" s="106"/>
      <c r="G32" s="106"/>
      <c r="H32" s="106"/>
      <c r="I32" s="106"/>
      <c r="J32" s="106">
        <f>J17+J21+J25+J29</f>
        <v>92969</v>
      </c>
      <c r="K32" s="106">
        <f>K17+K21+K25+K29</f>
        <v>1227</v>
      </c>
      <c r="L32" s="106">
        <f>L17+L21+L25+L29</f>
        <v>127310</v>
      </c>
      <c r="M32" s="106">
        <f>M17+M21+M25+M29</f>
        <v>1227</v>
      </c>
      <c r="N32" s="106">
        <f>N17+N21+N25+N29</f>
        <v>128537</v>
      </c>
      <c r="O32" s="106"/>
      <c r="P32" s="106"/>
      <c r="Q32" s="106">
        <f>Q17+Q21+Q25+Q29</f>
        <v>127310</v>
      </c>
      <c r="R32" s="106">
        <f>R17+R21+R25+R29</f>
        <v>1227</v>
      </c>
      <c r="S32" s="106">
        <f>S17+S21+S25+S29</f>
        <v>128537</v>
      </c>
    </row>
    <row r="33" spans="1:19" s="30" customFormat="1" ht="39.75" customHeight="1" thickBot="1">
      <c r="A33" s="126" t="s">
        <v>142</v>
      </c>
      <c r="B33" s="106">
        <f>B31+B32</f>
        <v>146876</v>
      </c>
      <c r="C33" s="106"/>
      <c r="D33" s="106">
        <f aca="true" t="shared" si="1" ref="D33:S33">D31+D32</f>
        <v>465</v>
      </c>
      <c r="E33" s="106"/>
      <c r="F33" s="106"/>
      <c r="G33" s="106"/>
      <c r="H33" s="106"/>
      <c r="I33" s="106"/>
      <c r="J33" s="106">
        <f t="shared" si="1"/>
        <v>683053</v>
      </c>
      <c r="K33" s="106">
        <f t="shared" si="1"/>
        <v>1227</v>
      </c>
      <c r="L33" s="106">
        <f t="shared" si="1"/>
        <v>830394</v>
      </c>
      <c r="M33" s="106">
        <f t="shared" si="1"/>
        <v>1227</v>
      </c>
      <c r="N33" s="106">
        <f t="shared" si="1"/>
        <v>831621</v>
      </c>
      <c r="O33" s="106"/>
      <c r="P33" s="106"/>
      <c r="Q33" s="106">
        <f t="shared" si="1"/>
        <v>830394</v>
      </c>
      <c r="R33" s="106">
        <f t="shared" si="1"/>
        <v>1227</v>
      </c>
      <c r="S33" s="106">
        <f t="shared" si="1"/>
        <v>831621</v>
      </c>
    </row>
    <row r="34" spans="1:19" s="30" customFormat="1" ht="39.75" customHeight="1">
      <c r="A34" s="348" t="s">
        <v>140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</row>
    <row r="35" spans="1:19" s="30" customFormat="1" ht="39.75" customHeight="1">
      <c r="A35" s="99" t="s">
        <v>425</v>
      </c>
      <c r="B35" s="356">
        <v>5315</v>
      </c>
      <c r="C35" s="356"/>
      <c r="D35" s="356"/>
      <c r="E35" s="356"/>
      <c r="F35" s="356"/>
      <c r="G35" s="356"/>
      <c r="H35" s="356"/>
      <c r="I35" s="356"/>
      <c r="J35" s="356">
        <v>799785</v>
      </c>
      <c r="K35" s="356"/>
      <c r="L35" s="356">
        <f>B35+D35+F35+H35+J35</f>
        <v>805100</v>
      </c>
      <c r="M35" s="356"/>
      <c r="N35" s="356">
        <f>L35+M35</f>
        <v>805100</v>
      </c>
      <c r="O35" s="356"/>
      <c r="P35" s="356"/>
      <c r="Q35" s="358">
        <f>L35+O35</f>
        <v>805100</v>
      </c>
      <c r="R35" s="358"/>
      <c r="S35" s="358">
        <f>Q35+R35</f>
        <v>805100</v>
      </c>
    </row>
    <row r="36" spans="1:19" s="30" customFormat="1" ht="39.75" customHeight="1" thickBot="1">
      <c r="A36" s="370" t="s">
        <v>426</v>
      </c>
      <c r="B36" s="446">
        <v>7109</v>
      </c>
      <c r="C36" s="446"/>
      <c r="D36" s="446"/>
      <c r="E36" s="446"/>
      <c r="F36" s="446"/>
      <c r="G36" s="446"/>
      <c r="H36" s="446"/>
      <c r="I36" s="446"/>
      <c r="J36" s="446">
        <v>19812</v>
      </c>
      <c r="K36" s="446"/>
      <c r="L36" s="446">
        <f>B36+D36+F36+H36+J36</f>
        <v>26921</v>
      </c>
      <c r="M36" s="446"/>
      <c r="N36" s="446">
        <f>L36+M36</f>
        <v>26921</v>
      </c>
      <c r="O36" s="446"/>
      <c r="P36" s="446"/>
      <c r="Q36" s="447">
        <f>L36+O36</f>
        <v>26921</v>
      </c>
      <c r="R36" s="447"/>
      <c r="S36" s="447">
        <f>Q36+R36</f>
        <v>26921</v>
      </c>
    </row>
    <row r="37" spans="1:19" s="30" customFormat="1" ht="39.75" customHeight="1" thickBot="1">
      <c r="A37" s="126" t="s">
        <v>437</v>
      </c>
      <c r="B37" s="106">
        <f>B35+B36</f>
        <v>12424</v>
      </c>
      <c r="C37" s="106"/>
      <c r="D37" s="106"/>
      <c r="E37" s="106"/>
      <c r="F37" s="106"/>
      <c r="G37" s="106"/>
      <c r="H37" s="106"/>
      <c r="I37" s="106"/>
      <c r="J37" s="106">
        <f>J35+J36</f>
        <v>819597</v>
      </c>
      <c r="K37" s="106"/>
      <c r="L37" s="106">
        <f>L35+L36</f>
        <v>832021</v>
      </c>
      <c r="M37" s="106"/>
      <c r="N37" s="106">
        <f>N35+N36</f>
        <v>832021</v>
      </c>
      <c r="O37" s="106"/>
      <c r="P37" s="106"/>
      <c r="Q37" s="106">
        <f>Q35+Q36</f>
        <v>832021</v>
      </c>
      <c r="R37" s="106"/>
      <c r="S37" s="106">
        <f>S35+S36</f>
        <v>832021</v>
      </c>
    </row>
    <row r="38" spans="1:19" s="30" customFormat="1" ht="39.75" customHeight="1" thickBot="1">
      <c r="A38" s="126" t="s">
        <v>438</v>
      </c>
      <c r="B38" s="106">
        <f>B31+B35</f>
        <v>118315</v>
      </c>
      <c r="C38" s="106"/>
      <c r="D38" s="106"/>
      <c r="E38" s="106"/>
      <c r="F38" s="106"/>
      <c r="G38" s="106"/>
      <c r="H38" s="106"/>
      <c r="I38" s="106"/>
      <c r="J38" s="106">
        <f>J31+J35</f>
        <v>1389869</v>
      </c>
      <c r="K38" s="106"/>
      <c r="L38" s="106">
        <f>L31+L35</f>
        <v>1508184</v>
      </c>
      <c r="M38" s="106"/>
      <c r="N38" s="106">
        <f>N31+N35</f>
        <v>1508184</v>
      </c>
      <c r="O38" s="106"/>
      <c r="P38" s="106"/>
      <c r="Q38" s="106">
        <f>Q31+Q35</f>
        <v>1508184</v>
      </c>
      <c r="R38" s="106"/>
      <c r="S38" s="106">
        <f>S31+S35</f>
        <v>1508184</v>
      </c>
    </row>
    <row r="39" spans="1:19" ht="39.75" customHeight="1" thickBot="1">
      <c r="A39" s="126" t="s">
        <v>439</v>
      </c>
      <c r="B39" s="346">
        <f>B32+B36</f>
        <v>40985</v>
      </c>
      <c r="C39" s="346"/>
      <c r="D39" s="346">
        <f aca="true" t="shared" si="2" ref="D39:S39">D32+D36</f>
        <v>465</v>
      </c>
      <c r="E39" s="346"/>
      <c r="F39" s="346"/>
      <c r="G39" s="346"/>
      <c r="H39" s="346"/>
      <c r="I39" s="346"/>
      <c r="J39" s="346">
        <f t="shared" si="2"/>
        <v>112781</v>
      </c>
      <c r="K39" s="346">
        <f t="shared" si="2"/>
        <v>1227</v>
      </c>
      <c r="L39" s="346">
        <f t="shared" si="2"/>
        <v>154231</v>
      </c>
      <c r="M39" s="346">
        <f t="shared" si="2"/>
        <v>1227</v>
      </c>
      <c r="N39" s="346">
        <f t="shared" si="2"/>
        <v>155458</v>
      </c>
      <c r="O39" s="346"/>
      <c r="P39" s="346"/>
      <c r="Q39" s="346">
        <f t="shared" si="2"/>
        <v>154231</v>
      </c>
      <c r="R39" s="346">
        <f t="shared" si="2"/>
        <v>1227</v>
      </c>
      <c r="S39" s="346">
        <f t="shared" si="2"/>
        <v>155458</v>
      </c>
    </row>
    <row r="40" spans="1:19" ht="39.75" customHeight="1" thickBot="1">
      <c r="A40" s="126" t="s">
        <v>143</v>
      </c>
      <c r="B40" s="359">
        <f>B38+B39</f>
        <v>159300</v>
      </c>
      <c r="C40" s="359"/>
      <c r="D40" s="359">
        <f aca="true" t="shared" si="3" ref="D40:S40">D38+D39</f>
        <v>465</v>
      </c>
      <c r="E40" s="359"/>
      <c r="F40" s="359"/>
      <c r="G40" s="359"/>
      <c r="H40" s="359"/>
      <c r="I40" s="359"/>
      <c r="J40" s="359">
        <f t="shared" si="3"/>
        <v>1502650</v>
      </c>
      <c r="K40" s="359">
        <f t="shared" si="3"/>
        <v>1227</v>
      </c>
      <c r="L40" s="359">
        <f t="shared" si="3"/>
        <v>1662415</v>
      </c>
      <c r="M40" s="359">
        <f t="shared" si="3"/>
        <v>1227</v>
      </c>
      <c r="N40" s="359">
        <f t="shared" si="3"/>
        <v>1663642</v>
      </c>
      <c r="O40" s="359"/>
      <c r="P40" s="359"/>
      <c r="Q40" s="359">
        <f t="shared" si="3"/>
        <v>1662415</v>
      </c>
      <c r="R40" s="359">
        <f t="shared" si="3"/>
        <v>1227</v>
      </c>
      <c r="S40" s="359">
        <f t="shared" si="3"/>
        <v>1663642</v>
      </c>
    </row>
  </sheetData>
  <sheetProtection/>
  <mergeCells count="29">
    <mergeCell ref="N13:N14"/>
    <mergeCell ref="L9:N12"/>
    <mergeCell ref="Q9:S12"/>
    <mergeCell ref="Q13:Q14"/>
    <mergeCell ref="R13:R14"/>
    <mergeCell ref="S13:S14"/>
    <mergeCell ref="O9:P12"/>
    <mergeCell ref="O13:O14"/>
    <mergeCell ref="P13:P14"/>
    <mergeCell ref="A1:N1"/>
    <mergeCell ref="B9:B14"/>
    <mergeCell ref="C9:C14"/>
    <mergeCell ref="A5:N5"/>
    <mergeCell ref="F9:G12"/>
    <mergeCell ref="M13:M14"/>
    <mergeCell ref="D13:D14"/>
    <mergeCell ref="L8:S8"/>
    <mergeCell ref="L13:L14"/>
    <mergeCell ref="J13:J14"/>
    <mergeCell ref="K13:K14"/>
    <mergeCell ref="A9:A14"/>
    <mergeCell ref="D9:E12"/>
    <mergeCell ref="E13:E14"/>
    <mergeCell ref="J9:K12"/>
    <mergeCell ref="F13:F14"/>
    <mergeCell ref="G13:G14"/>
    <mergeCell ref="H9:I12"/>
    <mergeCell ref="H13:H14"/>
    <mergeCell ref="I13:I1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8515625" style="0" customWidth="1"/>
    <col min="2" max="2" width="17.28125" style="23" customWidth="1"/>
    <col min="3" max="3" width="17.57421875" style="0" customWidth="1"/>
  </cols>
  <sheetData>
    <row r="1" spans="1:3" ht="12.75">
      <c r="A1" s="12" t="s">
        <v>470</v>
      </c>
      <c r="B1" s="28"/>
      <c r="C1" s="6"/>
    </row>
    <row r="2" ht="15.75">
      <c r="A2" s="10"/>
    </row>
    <row r="3" ht="15.75">
      <c r="A3" s="10"/>
    </row>
    <row r="4" ht="15.75">
      <c r="A4" s="10"/>
    </row>
    <row r="5" ht="12.75">
      <c r="A5" s="3"/>
    </row>
    <row r="6" spans="1:2" ht="15.75">
      <c r="A6" s="549" t="s">
        <v>192</v>
      </c>
      <c r="B6" s="549"/>
    </row>
    <row r="7" spans="1:2" ht="15.75">
      <c r="A7" s="557" t="s">
        <v>179</v>
      </c>
      <c r="B7" s="557"/>
    </row>
    <row r="8" spans="1:2" ht="15.75">
      <c r="A8" s="26"/>
      <c r="B8" s="26"/>
    </row>
    <row r="9" spans="1:2" ht="15.75">
      <c r="A9" s="26"/>
      <c r="B9" s="26"/>
    </row>
    <row r="10" ht="15.75">
      <c r="A10" s="10"/>
    </row>
    <row r="11" ht="15.75">
      <c r="A11" s="10"/>
    </row>
    <row r="12" spans="1:2" ht="16.5" thickBot="1">
      <c r="A12" s="555" t="s">
        <v>96</v>
      </c>
      <c r="B12" s="556"/>
    </row>
    <row r="13" spans="1:3" ht="30" customHeight="1" thickBot="1">
      <c r="A13" s="560" t="s">
        <v>163</v>
      </c>
      <c r="B13" s="558" t="s">
        <v>85</v>
      </c>
      <c r="C13" s="559"/>
    </row>
    <row r="14" spans="1:3" ht="30" customHeight="1" thickBot="1">
      <c r="A14" s="561"/>
      <c r="B14" s="172" t="s">
        <v>178</v>
      </c>
      <c r="C14" s="173" t="s">
        <v>82</v>
      </c>
    </row>
    <row r="15" spans="1:3" ht="30" customHeight="1">
      <c r="A15" s="13" t="s">
        <v>452</v>
      </c>
      <c r="B15" s="325"/>
      <c r="C15" s="326">
        <v>500</v>
      </c>
    </row>
    <row r="16" spans="1:3" ht="30" customHeight="1">
      <c r="A16" s="13" t="s">
        <v>97</v>
      </c>
      <c r="B16" s="327">
        <v>38000</v>
      </c>
      <c r="C16" s="278"/>
    </row>
    <row r="17" spans="1:3" ht="30" customHeight="1">
      <c r="A17" s="13" t="s">
        <v>98</v>
      </c>
      <c r="B17" s="327">
        <v>10000</v>
      </c>
      <c r="C17" s="278"/>
    </row>
    <row r="18" spans="1:3" ht="30" customHeight="1">
      <c r="A18" s="13" t="s">
        <v>99</v>
      </c>
      <c r="B18" s="327">
        <v>6000</v>
      </c>
      <c r="C18" s="278"/>
    </row>
    <row r="19" spans="1:3" ht="30" customHeight="1">
      <c r="A19" s="13" t="s">
        <v>456</v>
      </c>
      <c r="B19" s="327">
        <v>119331</v>
      </c>
      <c r="C19" s="278">
        <v>6679</v>
      </c>
    </row>
    <row r="20" spans="1:3" ht="30" customHeight="1">
      <c r="A20" s="13" t="s">
        <v>453</v>
      </c>
      <c r="B20" s="327"/>
      <c r="C20" s="278">
        <v>4815</v>
      </c>
    </row>
    <row r="21" spans="1:3" ht="30" customHeight="1">
      <c r="A21" s="13" t="s">
        <v>22</v>
      </c>
      <c r="B21" s="327">
        <v>2000</v>
      </c>
      <c r="C21" s="278"/>
    </row>
    <row r="22" spans="1:3" ht="30" customHeight="1">
      <c r="A22" s="13" t="s">
        <v>158</v>
      </c>
      <c r="B22" s="327">
        <v>120</v>
      </c>
      <c r="C22" s="278"/>
    </row>
    <row r="23" spans="1:3" ht="49.5" customHeight="1">
      <c r="A23" s="13" t="s">
        <v>399</v>
      </c>
      <c r="B23" s="327">
        <v>5869</v>
      </c>
      <c r="C23" s="278"/>
    </row>
    <row r="24" spans="1:3" ht="30" customHeight="1" thickBot="1">
      <c r="A24" s="14" t="s">
        <v>23</v>
      </c>
      <c r="B24" s="328"/>
      <c r="C24" s="271">
        <v>430</v>
      </c>
    </row>
    <row r="25" spans="1:3" ht="30" customHeight="1" thickBot="1">
      <c r="A25" s="4" t="s">
        <v>100</v>
      </c>
      <c r="B25" s="329">
        <f>SUM(B15:B24)</f>
        <v>181320</v>
      </c>
      <c r="C25" s="329">
        <f>SUM(C15:C24)</f>
        <v>12424</v>
      </c>
    </row>
  </sheetData>
  <sheetProtection/>
  <mergeCells count="5">
    <mergeCell ref="A12:B12"/>
    <mergeCell ref="A6:B6"/>
    <mergeCell ref="A7:B7"/>
    <mergeCell ref="B13:C13"/>
    <mergeCell ref="A13:A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6.140625" style="0" customWidth="1"/>
    <col min="2" max="2" width="13.7109375" style="16" customWidth="1"/>
    <col min="3" max="3" width="14.57421875" style="0" customWidth="1"/>
    <col min="4" max="4" width="12.57421875" style="0" customWidth="1"/>
    <col min="5" max="5" width="13.421875" style="0" customWidth="1"/>
    <col min="6" max="7" width="14.00390625" style="0" customWidth="1"/>
    <col min="8" max="8" width="13.00390625" style="0" customWidth="1"/>
    <col min="9" max="10" width="12.00390625" style="0" customWidth="1"/>
    <col min="11" max="11" width="13.57421875" style="0" customWidth="1"/>
    <col min="12" max="12" width="13.28125" style="0" bestFit="1" customWidth="1"/>
    <col min="13" max="13" width="13.57421875" style="0" customWidth="1"/>
    <col min="14" max="14" width="14.28125" style="0" customWidth="1"/>
    <col min="15" max="19" width="13.57421875" style="0" customWidth="1"/>
  </cols>
  <sheetData>
    <row r="1" spans="1:6" ht="12.75">
      <c r="A1" s="15" t="s">
        <v>471</v>
      </c>
      <c r="D1" s="3" t="s">
        <v>461</v>
      </c>
      <c r="E1" s="3"/>
      <c r="F1" s="3"/>
    </row>
    <row r="2" ht="15.75">
      <c r="A2" s="10"/>
    </row>
    <row r="3" ht="15.75">
      <c r="A3" s="10"/>
    </row>
    <row r="4" ht="15.75">
      <c r="A4" s="10"/>
    </row>
    <row r="5" spans="1:20" ht="15.75">
      <c r="A5" s="549" t="s">
        <v>184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18"/>
    </row>
    <row r="6" ht="12.75">
      <c r="A6" s="3"/>
    </row>
    <row r="7" ht="12.75">
      <c r="A7" s="3"/>
    </row>
    <row r="8" spans="1:19" ht="16.5" thickBot="1">
      <c r="A8" s="1" t="s">
        <v>101</v>
      </c>
      <c r="L8" s="556" t="s">
        <v>102</v>
      </c>
      <c r="M8" s="556"/>
      <c r="N8" s="556"/>
      <c r="O8" s="556"/>
      <c r="P8" s="556"/>
      <c r="Q8" s="556"/>
      <c r="R8" s="556"/>
      <c r="S8" s="556"/>
    </row>
    <row r="9" spans="1:19" ht="16.5" thickBot="1">
      <c r="A9" s="560" t="s">
        <v>103</v>
      </c>
      <c r="B9" s="567" t="s">
        <v>105</v>
      </c>
      <c r="C9" s="572" t="s">
        <v>153</v>
      </c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80"/>
    </row>
    <row r="10" spans="1:19" ht="16.5" thickBot="1">
      <c r="A10" s="565"/>
      <c r="B10" s="568"/>
      <c r="C10" s="572" t="s">
        <v>26</v>
      </c>
      <c r="D10" s="573"/>
      <c r="E10" s="573"/>
      <c r="F10" s="573"/>
      <c r="G10" s="573"/>
      <c r="H10" s="573"/>
      <c r="I10" s="573"/>
      <c r="J10" s="573"/>
      <c r="K10" s="572" t="s">
        <v>27</v>
      </c>
      <c r="L10" s="579"/>
      <c r="M10" s="579"/>
      <c r="N10" s="579"/>
      <c r="O10" s="580"/>
      <c r="P10" s="574" t="s">
        <v>47</v>
      </c>
      <c r="Q10" s="575"/>
      <c r="R10" s="574" t="s">
        <v>53</v>
      </c>
      <c r="S10" s="575"/>
    </row>
    <row r="11" spans="1:19" ht="31.5" customHeight="1" thickBot="1">
      <c r="A11" s="565"/>
      <c r="B11" s="568"/>
      <c r="C11" s="570" t="s">
        <v>91</v>
      </c>
      <c r="D11" s="570" t="s">
        <v>83</v>
      </c>
      <c r="E11" s="570" t="s">
        <v>90</v>
      </c>
      <c r="F11" s="574" t="s">
        <v>57</v>
      </c>
      <c r="G11" s="577"/>
      <c r="H11" s="581"/>
      <c r="I11" s="562" t="s">
        <v>89</v>
      </c>
      <c r="J11" s="570" t="s">
        <v>62</v>
      </c>
      <c r="K11" s="562" t="s">
        <v>42</v>
      </c>
      <c r="L11" s="570" t="s">
        <v>0</v>
      </c>
      <c r="M11" s="574" t="s">
        <v>59</v>
      </c>
      <c r="N11" s="577"/>
      <c r="O11" s="575"/>
      <c r="P11" s="570" t="s">
        <v>48</v>
      </c>
      <c r="Q11" s="570" t="s">
        <v>49</v>
      </c>
      <c r="R11" s="570" t="s">
        <v>106</v>
      </c>
      <c r="S11" s="575" t="s">
        <v>76</v>
      </c>
    </row>
    <row r="12" spans="1:19" ht="53.25" thickBot="1">
      <c r="A12" s="566"/>
      <c r="B12" s="569"/>
      <c r="C12" s="578"/>
      <c r="D12" s="578"/>
      <c r="E12" s="578"/>
      <c r="F12" s="95" t="s">
        <v>58</v>
      </c>
      <c r="G12" s="96" t="s">
        <v>44</v>
      </c>
      <c r="H12" s="95" t="s">
        <v>65</v>
      </c>
      <c r="I12" s="563"/>
      <c r="J12" s="571"/>
      <c r="K12" s="571"/>
      <c r="L12" s="578"/>
      <c r="M12" s="96" t="s">
        <v>60</v>
      </c>
      <c r="N12" s="96" t="s">
        <v>41</v>
      </c>
      <c r="O12" s="95" t="s">
        <v>61</v>
      </c>
      <c r="P12" s="571"/>
      <c r="Q12" s="571"/>
      <c r="R12" s="571"/>
      <c r="S12" s="576"/>
    </row>
    <row r="13" spans="1:19" s="78" customFormat="1" ht="36.75" customHeight="1" thickTop="1">
      <c r="A13" s="342" t="s">
        <v>424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</row>
    <row r="14" spans="1:19" s="78" customFormat="1" ht="36.75" customHeight="1" thickBot="1">
      <c r="A14" s="14" t="s">
        <v>425</v>
      </c>
      <c r="B14" s="76">
        <f>SUM((C14:S14))</f>
        <v>1508184</v>
      </c>
      <c r="C14" s="76">
        <v>508801</v>
      </c>
      <c r="D14" s="76">
        <v>134435</v>
      </c>
      <c r="E14" s="76">
        <v>368064</v>
      </c>
      <c r="F14" s="76"/>
      <c r="G14" s="76">
        <v>755</v>
      </c>
      <c r="H14" s="76">
        <v>493149</v>
      </c>
      <c r="I14" s="76"/>
      <c r="J14" s="76"/>
      <c r="K14" s="76">
        <v>2980</v>
      </c>
      <c r="L14" s="76"/>
      <c r="M14" s="76"/>
      <c r="N14" s="76"/>
      <c r="O14" s="76"/>
      <c r="P14" s="76"/>
      <c r="Q14" s="76"/>
      <c r="R14" s="76"/>
      <c r="S14" s="76"/>
    </row>
    <row r="15" spans="1:19" s="78" customFormat="1" ht="36.75" customHeight="1" thickBot="1">
      <c r="A15" s="14" t="s">
        <v>426</v>
      </c>
      <c r="B15" s="76">
        <f>SUM((C15:S15))</f>
        <v>155458</v>
      </c>
      <c r="C15" s="76">
        <v>76224</v>
      </c>
      <c r="D15" s="76">
        <v>19499</v>
      </c>
      <c r="E15" s="76">
        <v>58508</v>
      </c>
      <c r="F15" s="76"/>
      <c r="G15" s="76"/>
      <c r="H15" s="76"/>
      <c r="I15" s="76"/>
      <c r="J15" s="76"/>
      <c r="K15" s="76">
        <v>1227</v>
      </c>
      <c r="L15" s="76"/>
      <c r="M15" s="76"/>
      <c r="N15" s="76"/>
      <c r="O15" s="76"/>
      <c r="P15" s="76"/>
      <c r="Q15" s="76"/>
      <c r="R15" s="76"/>
      <c r="S15" s="76"/>
    </row>
    <row r="16" spans="1:19" s="78" customFormat="1" ht="39.75" customHeight="1" thickBot="1">
      <c r="A16" s="4" t="s">
        <v>427</v>
      </c>
      <c r="B16" s="341">
        <f>SUM(C16:S16)</f>
        <v>1663642</v>
      </c>
      <c r="C16" s="341">
        <f>C14+C15</f>
        <v>585025</v>
      </c>
      <c r="D16" s="341">
        <f aca="true" t="shared" si="0" ref="D16:K16">D14+D15</f>
        <v>153934</v>
      </c>
      <c r="E16" s="341">
        <f t="shared" si="0"/>
        <v>426572</v>
      </c>
      <c r="F16" s="341"/>
      <c r="G16" s="341">
        <f t="shared" si="0"/>
        <v>755</v>
      </c>
      <c r="H16" s="341">
        <f t="shared" si="0"/>
        <v>493149</v>
      </c>
      <c r="I16" s="341"/>
      <c r="J16" s="341"/>
      <c r="K16" s="341">
        <f t="shared" si="0"/>
        <v>4207</v>
      </c>
      <c r="L16" s="341"/>
      <c r="M16" s="341"/>
      <c r="N16" s="341"/>
      <c r="O16" s="341"/>
      <c r="P16" s="341"/>
      <c r="Q16" s="341"/>
      <c r="R16" s="341"/>
      <c r="S16" s="341"/>
    </row>
    <row r="17" spans="1:19" ht="49.5" customHeight="1">
      <c r="A17" s="343" t="s">
        <v>63</v>
      </c>
      <c r="B17" s="448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</row>
    <row r="18" spans="1:19" ht="49.5" customHeight="1" thickBot="1">
      <c r="A18" s="37" t="s">
        <v>63</v>
      </c>
      <c r="B18" s="76">
        <f>SUM(C18:S18)</f>
        <v>459871</v>
      </c>
      <c r="C18" s="449"/>
      <c r="D18" s="449"/>
      <c r="E18" s="449">
        <v>77473</v>
      </c>
      <c r="F18" s="449">
        <v>244439</v>
      </c>
      <c r="G18" s="449">
        <v>200</v>
      </c>
      <c r="H18" s="449">
        <v>19800</v>
      </c>
      <c r="I18" s="449"/>
      <c r="J18" s="449"/>
      <c r="K18" s="449">
        <v>424</v>
      </c>
      <c r="L18" s="449">
        <v>6316</v>
      </c>
      <c r="M18" s="449">
        <v>111219</v>
      </c>
      <c r="N18" s="449"/>
      <c r="O18" s="449"/>
      <c r="P18" s="449"/>
      <c r="Q18" s="449"/>
      <c r="R18" s="449"/>
      <c r="S18" s="449"/>
    </row>
    <row r="19" spans="1:19" ht="49.5" customHeight="1" thickBot="1">
      <c r="A19" s="37" t="s">
        <v>63</v>
      </c>
      <c r="B19" s="76">
        <f>SUM(C19:S19)</f>
        <v>775630</v>
      </c>
      <c r="C19" s="76">
        <v>8053</v>
      </c>
      <c r="D19" s="76">
        <v>1974</v>
      </c>
      <c r="E19" s="76">
        <v>214345</v>
      </c>
      <c r="F19" s="76">
        <v>7814</v>
      </c>
      <c r="G19" s="76">
        <v>19555</v>
      </c>
      <c r="H19" s="76">
        <v>7215</v>
      </c>
      <c r="I19" s="76"/>
      <c r="J19" s="76"/>
      <c r="K19" s="76">
        <v>14417</v>
      </c>
      <c r="L19" s="76">
        <v>23695</v>
      </c>
      <c r="M19" s="76"/>
      <c r="N19" s="76">
        <v>500</v>
      </c>
      <c r="O19" s="76"/>
      <c r="P19" s="76"/>
      <c r="Q19" s="76">
        <v>172647</v>
      </c>
      <c r="R19" s="76">
        <v>195061</v>
      </c>
      <c r="S19" s="76">
        <v>110354</v>
      </c>
    </row>
    <row r="20" spans="1:19" ht="64.5" customHeight="1" thickBot="1">
      <c r="A20" s="336" t="s">
        <v>428</v>
      </c>
      <c r="B20" s="341">
        <f>SUM(C20:S20)</f>
        <v>1235501</v>
      </c>
      <c r="C20" s="341">
        <f>C18+C19</f>
        <v>8053</v>
      </c>
      <c r="D20" s="341">
        <f aca="true" t="shared" si="1" ref="D20:S20">D18+D19</f>
        <v>1974</v>
      </c>
      <c r="E20" s="341">
        <f t="shared" si="1"/>
        <v>291818</v>
      </c>
      <c r="F20" s="341">
        <f t="shared" si="1"/>
        <v>252253</v>
      </c>
      <c r="G20" s="341">
        <f t="shared" si="1"/>
        <v>19755</v>
      </c>
      <c r="H20" s="341">
        <f t="shared" si="1"/>
        <v>27015</v>
      </c>
      <c r="I20" s="341"/>
      <c r="J20" s="341"/>
      <c r="K20" s="341">
        <f t="shared" si="1"/>
        <v>14841</v>
      </c>
      <c r="L20" s="341">
        <f t="shared" si="1"/>
        <v>30011</v>
      </c>
      <c r="M20" s="341">
        <f t="shared" si="1"/>
        <v>111219</v>
      </c>
      <c r="N20" s="341">
        <f t="shared" si="1"/>
        <v>500</v>
      </c>
      <c r="O20" s="341"/>
      <c r="P20" s="341"/>
      <c r="Q20" s="341">
        <f t="shared" si="1"/>
        <v>172647</v>
      </c>
      <c r="R20" s="341">
        <f t="shared" si="1"/>
        <v>195061</v>
      </c>
      <c r="S20" s="341">
        <f t="shared" si="1"/>
        <v>110354</v>
      </c>
    </row>
    <row r="21" spans="1:19" ht="36.75" customHeight="1" thickBot="1">
      <c r="A21" s="4" t="s">
        <v>20</v>
      </c>
      <c r="B21" s="341">
        <f>SUM(C21:S21)</f>
        <v>23469</v>
      </c>
      <c r="C21" s="76"/>
      <c r="D21" s="76"/>
      <c r="E21" s="76"/>
      <c r="F21" s="76"/>
      <c r="G21" s="76"/>
      <c r="H21" s="76"/>
      <c r="I21" s="76"/>
      <c r="J21" s="341">
        <v>23469</v>
      </c>
      <c r="K21" s="76"/>
      <c r="L21" s="76"/>
      <c r="M21" s="76"/>
      <c r="N21" s="76"/>
      <c r="O21" s="76"/>
      <c r="P21" s="76"/>
      <c r="Q21" s="76"/>
      <c r="R21" s="76"/>
      <c r="S21" s="76"/>
    </row>
    <row r="22" spans="1:19" ht="30" customHeight="1" thickBot="1">
      <c r="A22" s="79" t="s">
        <v>104</v>
      </c>
      <c r="B22" s="77">
        <f>SUM(C22:S22)</f>
        <v>2922612</v>
      </c>
      <c r="C22" s="132">
        <f>C16+C20+C21</f>
        <v>593078</v>
      </c>
      <c r="D22" s="132">
        <f aca="true" t="shared" si="2" ref="D22:S22">D16+D20+D21</f>
        <v>155908</v>
      </c>
      <c r="E22" s="132">
        <f t="shared" si="2"/>
        <v>718390</v>
      </c>
      <c r="F22" s="132">
        <f t="shared" si="2"/>
        <v>252253</v>
      </c>
      <c r="G22" s="132">
        <f t="shared" si="2"/>
        <v>20510</v>
      </c>
      <c r="H22" s="132">
        <f t="shared" si="2"/>
        <v>520164</v>
      </c>
      <c r="I22" s="132">
        <f t="shared" si="2"/>
        <v>0</v>
      </c>
      <c r="J22" s="132">
        <f t="shared" si="2"/>
        <v>23469</v>
      </c>
      <c r="K22" s="132">
        <f t="shared" si="2"/>
        <v>19048</v>
      </c>
      <c r="L22" s="132">
        <f t="shared" si="2"/>
        <v>30011</v>
      </c>
      <c r="M22" s="132">
        <f t="shared" si="2"/>
        <v>111219</v>
      </c>
      <c r="N22" s="132">
        <f t="shared" si="2"/>
        <v>500</v>
      </c>
      <c r="O22" s="132">
        <f t="shared" si="2"/>
        <v>0</v>
      </c>
      <c r="P22" s="132">
        <f t="shared" si="2"/>
        <v>0</v>
      </c>
      <c r="Q22" s="132">
        <f t="shared" si="2"/>
        <v>172647</v>
      </c>
      <c r="R22" s="132">
        <f t="shared" si="2"/>
        <v>195061</v>
      </c>
      <c r="S22" s="132">
        <f t="shared" si="2"/>
        <v>110354</v>
      </c>
    </row>
    <row r="23" ht="13.5" thickTop="1">
      <c r="A23" s="17"/>
    </row>
    <row r="24" spans="1:19" ht="20.25" customHeight="1">
      <c r="A24" s="564"/>
      <c r="B24" s="564"/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</row>
    <row r="25" ht="12.75">
      <c r="A25" s="29"/>
    </row>
  </sheetData>
  <sheetProtection/>
  <mergeCells count="23">
    <mergeCell ref="A5:S5"/>
    <mergeCell ref="L11:L12"/>
    <mergeCell ref="C11:C12"/>
    <mergeCell ref="E11:E12"/>
    <mergeCell ref="C9:S9"/>
    <mergeCell ref="D11:D12"/>
    <mergeCell ref="F11:H11"/>
    <mergeCell ref="K11:K12"/>
    <mergeCell ref="P10:Q10"/>
    <mergeCell ref="K10:O10"/>
    <mergeCell ref="L8:S8"/>
    <mergeCell ref="M11:O11"/>
    <mergeCell ref="P11:P12"/>
    <mergeCell ref="Q11:Q12"/>
    <mergeCell ref="I11:I12"/>
    <mergeCell ref="A24:S24"/>
    <mergeCell ref="A9:A12"/>
    <mergeCell ref="B9:B12"/>
    <mergeCell ref="J11:J12"/>
    <mergeCell ref="C10:J10"/>
    <mergeCell ref="R10:S10"/>
    <mergeCell ref="R11:R12"/>
    <mergeCell ref="S11:S1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9.7109375" style="0" customWidth="1"/>
    <col min="3" max="3" width="11.00390625" style="0" customWidth="1"/>
    <col min="4" max="4" width="11.421875" style="0" customWidth="1"/>
    <col min="5" max="5" width="11.140625" style="0" customWidth="1"/>
    <col min="6" max="6" width="14.421875" style="0" customWidth="1"/>
    <col min="7" max="7" width="14.140625" style="0" customWidth="1"/>
    <col min="8" max="8" width="13.00390625" style="0" customWidth="1"/>
    <col min="9" max="9" width="9.28125" style="0" bestFit="1" customWidth="1"/>
    <col min="10" max="10" width="11.140625" style="0" customWidth="1"/>
    <col min="11" max="11" width="9.7109375" style="0" bestFit="1" customWidth="1"/>
    <col min="12" max="12" width="14.8515625" style="0" customWidth="1"/>
    <col min="13" max="13" width="14.00390625" style="0" customWidth="1"/>
    <col min="14" max="16" width="11.00390625" style="0" customWidth="1"/>
  </cols>
  <sheetData>
    <row r="1" s="3" customFormat="1" ht="16.5" customHeight="1">
      <c r="A1" s="15" t="s">
        <v>472</v>
      </c>
    </row>
    <row r="2" s="3" customFormat="1" ht="6.75" customHeight="1">
      <c r="A2" s="15"/>
    </row>
    <row r="3" spans="1:16" s="3" customFormat="1" ht="17.25" customHeight="1">
      <c r="A3" s="18" t="s">
        <v>188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="3" customFormat="1" ht="6" customHeight="1"/>
    <row r="5" spans="1:21" s="3" customFormat="1" ht="17.25" customHeight="1" thickBot="1">
      <c r="A5" s="19" t="s">
        <v>155</v>
      </c>
      <c r="B5" s="39"/>
      <c r="C5" s="39"/>
      <c r="D5" s="39"/>
      <c r="E5" s="39"/>
      <c r="F5" s="39"/>
      <c r="G5" s="39"/>
      <c r="H5" s="39"/>
      <c r="I5" s="39"/>
      <c r="J5" s="591" t="s">
        <v>6</v>
      </c>
      <c r="K5" s="551"/>
      <c r="L5" s="551"/>
      <c r="M5" s="551"/>
      <c r="N5" s="551"/>
      <c r="O5" s="551"/>
      <c r="P5" s="551"/>
      <c r="Q5" s="39"/>
      <c r="R5" s="39"/>
      <c r="S5" s="39"/>
      <c r="T5" s="39"/>
      <c r="U5" s="39"/>
    </row>
    <row r="6" spans="1:21" s="3" customFormat="1" ht="15.75" customHeight="1" thickBot="1">
      <c r="A6" s="570" t="s">
        <v>67</v>
      </c>
      <c r="B6" s="585" t="s">
        <v>66</v>
      </c>
      <c r="C6" s="585" t="s">
        <v>156</v>
      </c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39"/>
      <c r="R6" s="39"/>
      <c r="S6" s="39"/>
      <c r="T6" s="39"/>
      <c r="U6" s="39"/>
    </row>
    <row r="7" spans="1:21" s="3" customFormat="1" ht="15.75" customHeight="1" thickBot="1">
      <c r="A7" s="582"/>
      <c r="B7" s="585"/>
      <c r="C7" s="587" t="s">
        <v>26</v>
      </c>
      <c r="D7" s="588"/>
      <c r="E7" s="588"/>
      <c r="F7" s="588"/>
      <c r="G7" s="588"/>
      <c r="H7" s="588"/>
      <c r="I7" s="589"/>
      <c r="J7" s="594" t="s">
        <v>27</v>
      </c>
      <c r="K7" s="595"/>
      <c r="L7" s="595"/>
      <c r="M7" s="595"/>
      <c r="N7" s="596"/>
      <c r="O7" s="594" t="s">
        <v>47</v>
      </c>
      <c r="P7" s="596"/>
      <c r="Q7" s="39"/>
      <c r="R7" s="39"/>
      <c r="S7" s="39"/>
      <c r="T7" s="39"/>
      <c r="U7" s="39"/>
    </row>
    <row r="8" spans="1:21" s="3" customFormat="1" ht="15.75" customHeight="1" thickBot="1">
      <c r="A8" s="583"/>
      <c r="B8" s="585"/>
      <c r="C8" s="585" t="s">
        <v>2</v>
      </c>
      <c r="D8" s="585" t="s">
        <v>83</v>
      </c>
      <c r="E8" s="585" t="s">
        <v>92</v>
      </c>
      <c r="F8" s="574" t="s">
        <v>57</v>
      </c>
      <c r="G8" s="577"/>
      <c r="H8" s="581"/>
      <c r="I8" s="570" t="s">
        <v>89</v>
      </c>
      <c r="J8" s="570" t="s">
        <v>42</v>
      </c>
      <c r="K8" s="570" t="s">
        <v>0</v>
      </c>
      <c r="L8" s="574" t="s">
        <v>39</v>
      </c>
      <c r="M8" s="592"/>
      <c r="N8" s="593"/>
      <c r="O8" s="597" t="s">
        <v>106</v>
      </c>
      <c r="P8" s="570" t="s">
        <v>76</v>
      </c>
      <c r="Q8" s="39"/>
      <c r="R8" s="39"/>
      <c r="S8" s="39"/>
      <c r="T8" s="39"/>
      <c r="U8" s="39"/>
    </row>
    <row r="9" spans="1:21" s="3" customFormat="1" ht="15.75" customHeight="1" thickBot="1">
      <c r="A9" s="583"/>
      <c r="B9" s="585"/>
      <c r="C9" s="585"/>
      <c r="D9" s="585"/>
      <c r="E9" s="585"/>
      <c r="F9" s="585" t="s">
        <v>58</v>
      </c>
      <c r="G9" s="585" t="s">
        <v>44</v>
      </c>
      <c r="H9" s="570" t="s">
        <v>65</v>
      </c>
      <c r="I9" s="582"/>
      <c r="J9" s="590"/>
      <c r="K9" s="582"/>
      <c r="L9" s="570" t="s">
        <v>40</v>
      </c>
      <c r="M9" s="570" t="s">
        <v>41</v>
      </c>
      <c r="N9" s="570" t="s">
        <v>61</v>
      </c>
      <c r="O9" s="598"/>
      <c r="P9" s="590"/>
      <c r="Q9" s="39"/>
      <c r="R9" s="39"/>
      <c r="S9" s="39"/>
      <c r="T9" s="39"/>
      <c r="U9" s="39"/>
    </row>
    <row r="10" spans="1:21" s="3" customFormat="1" ht="30" customHeight="1" thickBot="1">
      <c r="A10" s="583"/>
      <c r="B10" s="585"/>
      <c r="C10" s="585"/>
      <c r="D10" s="585"/>
      <c r="E10" s="585"/>
      <c r="F10" s="585"/>
      <c r="G10" s="585"/>
      <c r="H10" s="582"/>
      <c r="I10" s="582"/>
      <c r="J10" s="590"/>
      <c r="K10" s="582"/>
      <c r="L10" s="590"/>
      <c r="M10" s="590"/>
      <c r="N10" s="590"/>
      <c r="O10" s="598"/>
      <c r="P10" s="590"/>
      <c r="Q10" s="39"/>
      <c r="R10" s="39"/>
      <c r="S10" s="39"/>
      <c r="T10" s="39"/>
      <c r="U10" s="39"/>
    </row>
    <row r="11" spans="1:21" s="3" customFormat="1" ht="24.75" customHeight="1" thickBot="1">
      <c r="A11" s="584"/>
      <c r="B11" s="585"/>
      <c r="C11" s="585"/>
      <c r="D11" s="585"/>
      <c r="E11" s="585"/>
      <c r="F11" s="585"/>
      <c r="G11" s="585"/>
      <c r="H11" s="561"/>
      <c r="I11" s="586"/>
      <c r="J11" s="561"/>
      <c r="K11" s="586"/>
      <c r="L11" s="561"/>
      <c r="M11" s="561"/>
      <c r="N11" s="561"/>
      <c r="O11" s="599"/>
      <c r="P11" s="561"/>
      <c r="Q11" s="39"/>
      <c r="R11" s="39"/>
      <c r="S11" s="39"/>
      <c r="T11" s="39"/>
      <c r="U11" s="39"/>
    </row>
    <row r="12" spans="1:21" s="3" customFormat="1" ht="36" customHeight="1">
      <c r="A12" s="98" t="s">
        <v>72</v>
      </c>
      <c r="B12" s="36"/>
      <c r="C12" s="35"/>
      <c r="D12" s="36"/>
      <c r="E12" s="36"/>
      <c r="F12" s="35"/>
      <c r="G12" s="22"/>
      <c r="H12" s="22"/>
      <c r="I12" s="36"/>
      <c r="J12" s="36"/>
      <c r="K12" s="36"/>
      <c r="L12" s="21"/>
      <c r="M12" s="21"/>
      <c r="N12" s="21"/>
      <c r="O12" s="21"/>
      <c r="P12" s="21"/>
      <c r="Q12" s="39"/>
      <c r="R12" s="39"/>
      <c r="S12" s="39"/>
      <c r="T12" s="39"/>
      <c r="U12" s="39"/>
    </row>
    <row r="13" spans="1:21" s="113" customFormat="1" ht="36" customHeight="1">
      <c r="A13" s="344" t="s">
        <v>397</v>
      </c>
      <c r="B13" s="171"/>
      <c r="C13" s="351"/>
      <c r="D13" s="171"/>
      <c r="E13" s="171"/>
      <c r="F13" s="351"/>
      <c r="G13" s="171"/>
      <c r="H13" s="171"/>
      <c r="I13" s="171"/>
      <c r="J13" s="171"/>
      <c r="K13" s="171"/>
      <c r="L13" s="352"/>
      <c r="M13" s="352"/>
      <c r="N13" s="352"/>
      <c r="O13" s="352"/>
      <c r="P13" s="352"/>
      <c r="Q13" s="112"/>
      <c r="R13" s="112"/>
      <c r="S13" s="112"/>
      <c r="T13" s="112"/>
      <c r="U13" s="112"/>
    </row>
    <row r="14" spans="1:21" s="113" customFormat="1" ht="36" customHeight="1">
      <c r="A14" s="99" t="s">
        <v>425</v>
      </c>
      <c r="B14" s="412">
        <f>SUM(C14:P14)</f>
        <v>396954</v>
      </c>
      <c r="C14" s="413">
        <v>223874</v>
      </c>
      <c r="D14" s="412">
        <v>60445</v>
      </c>
      <c r="E14" s="412">
        <v>112635</v>
      </c>
      <c r="F14" s="413"/>
      <c r="G14" s="412"/>
      <c r="H14" s="412"/>
      <c r="I14" s="412"/>
      <c r="J14" s="412"/>
      <c r="K14" s="412"/>
      <c r="L14" s="80"/>
      <c r="M14" s="80"/>
      <c r="N14" s="80"/>
      <c r="O14" s="80"/>
      <c r="P14" s="80"/>
      <c r="Q14" s="112"/>
      <c r="R14" s="112"/>
      <c r="S14" s="112"/>
      <c r="T14" s="112"/>
      <c r="U14" s="112"/>
    </row>
    <row r="15" spans="1:21" s="113" customFormat="1" ht="36" customHeight="1" thickBot="1">
      <c r="A15" s="370" t="s">
        <v>426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112"/>
      <c r="R15" s="112"/>
      <c r="S15" s="112"/>
      <c r="T15" s="112"/>
      <c r="U15" s="112"/>
    </row>
    <row r="16" spans="1:21" s="113" customFormat="1" ht="36" customHeight="1" thickBot="1">
      <c r="A16" s="126" t="s">
        <v>429</v>
      </c>
      <c r="B16" s="81">
        <f>SUM(C16:P16)</f>
        <v>396954</v>
      </c>
      <c r="C16" s="81">
        <f>C14+C15</f>
        <v>223874</v>
      </c>
      <c r="D16" s="81">
        <f>D14+D15</f>
        <v>60445</v>
      </c>
      <c r="E16" s="81">
        <f>E14+E15</f>
        <v>112635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112"/>
      <c r="R16" s="112"/>
      <c r="S16" s="112"/>
      <c r="T16" s="112"/>
      <c r="U16" s="112"/>
    </row>
    <row r="17" spans="1:21" s="113" customFormat="1" ht="36" customHeight="1">
      <c r="A17" s="344" t="s">
        <v>68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12"/>
      <c r="R17" s="112"/>
      <c r="S17" s="112"/>
      <c r="T17" s="112"/>
      <c r="U17" s="112"/>
    </row>
    <row r="18" spans="1:21" s="113" customFormat="1" ht="36" customHeight="1">
      <c r="A18" s="99" t="s">
        <v>425</v>
      </c>
      <c r="B18" s="412">
        <f>SUM(C18:P18)</f>
        <v>115382</v>
      </c>
      <c r="C18" s="412">
        <v>56065</v>
      </c>
      <c r="D18" s="412">
        <v>15098</v>
      </c>
      <c r="E18" s="412">
        <v>44219</v>
      </c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112"/>
      <c r="R18" s="112"/>
      <c r="S18" s="112"/>
      <c r="T18" s="112"/>
      <c r="U18" s="112"/>
    </row>
    <row r="19" spans="1:21" s="113" customFormat="1" ht="36" customHeight="1" thickBot="1">
      <c r="A19" s="370" t="s">
        <v>426</v>
      </c>
      <c r="B19" s="415">
        <f>SUM(C19:P19)</f>
        <v>30722</v>
      </c>
      <c r="C19" s="415">
        <v>2737</v>
      </c>
      <c r="D19" s="415">
        <v>740</v>
      </c>
      <c r="E19" s="415">
        <v>27245</v>
      </c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112"/>
      <c r="R19" s="112"/>
      <c r="S19" s="112"/>
      <c r="T19" s="112"/>
      <c r="U19" s="112"/>
    </row>
    <row r="20" spans="1:21" s="113" customFormat="1" ht="36" customHeight="1" thickBot="1">
      <c r="A20" s="126" t="s">
        <v>430</v>
      </c>
      <c r="B20" s="81">
        <f>SUM(C20:P20)</f>
        <v>146104</v>
      </c>
      <c r="C20" s="354">
        <f>C18+C19</f>
        <v>58802</v>
      </c>
      <c r="D20" s="354">
        <f>D18+D19</f>
        <v>15838</v>
      </c>
      <c r="E20" s="354">
        <f>E18+E19</f>
        <v>71464</v>
      </c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112"/>
      <c r="R20" s="112"/>
      <c r="S20" s="112"/>
      <c r="T20" s="112"/>
      <c r="U20" s="112"/>
    </row>
    <row r="21" spans="1:21" s="113" customFormat="1" ht="36" customHeight="1">
      <c r="A21" s="348" t="s">
        <v>150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112"/>
      <c r="R21" s="112"/>
      <c r="S21" s="112"/>
      <c r="T21" s="112"/>
      <c r="U21" s="112"/>
    </row>
    <row r="22" spans="1:21" s="113" customFormat="1" ht="36" customHeight="1">
      <c r="A22" s="99" t="s">
        <v>425</v>
      </c>
      <c r="B22" s="412">
        <f>SUM(C22:P22)</f>
        <v>177189</v>
      </c>
      <c r="C22" s="412">
        <v>29292</v>
      </c>
      <c r="D22" s="412">
        <v>6697</v>
      </c>
      <c r="E22" s="412">
        <v>141200</v>
      </c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112"/>
      <c r="R22" s="112"/>
      <c r="S22" s="112"/>
      <c r="T22" s="112"/>
      <c r="U22" s="112"/>
    </row>
    <row r="23" spans="1:21" s="113" customFormat="1" ht="36" customHeight="1" thickBot="1">
      <c r="A23" s="370" t="s">
        <v>426</v>
      </c>
      <c r="B23" s="415">
        <f>SUM(C23:P23)</f>
        <v>97815</v>
      </c>
      <c r="C23" s="415">
        <v>52583</v>
      </c>
      <c r="D23" s="415">
        <v>13587</v>
      </c>
      <c r="E23" s="415">
        <v>30418</v>
      </c>
      <c r="F23" s="415"/>
      <c r="G23" s="415"/>
      <c r="H23" s="415"/>
      <c r="I23" s="415"/>
      <c r="J23" s="415">
        <v>1227</v>
      </c>
      <c r="K23" s="415"/>
      <c r="L23" s="415"/>
      <c r="M23" s="415"/>
      <c r="N23" s="415"/>
      <c r="O23" s="415"/>
      <c r="P23" s="415"/>
      <c r="Q23" s="112"/>
      <c r="R23" s="112"/>
      <c r="S23" s="112"/>
      <c r="T23" s="112"/>
      <c r="U23" s="112"/>
    </row>
    <row r="24" spans="1:21" s="113" customFormat="1" ht="36" customHeight="1" thickBot="1">
      <c r="A24" s="126" t="s">
        <v>431</v>
      </c>
      <c r="B24" s="81">
        <f>SUM(C24:P24)</f>
        <v>275004</v>
      </c>
      <c r="C24" s="81">
        <f>C22+C23</f>
        <v>81875</v>
      </c>
      <c r="D24" s="81">
        <f>D22+D23</f>
        <v>20284</v>
      </c>
      <c r="E24" s="81">
        <f>E22+E23</f>
        <v>171618</v>
      </c>
      <c r="F24" s="81"/>
      <c r="G24" s="81"/>
      <c r="H24" s="81"/>
      <c r="I24" s="81"/>
      <c r="J24" s="81">
        <f>J22+J23</f>
        <v>1227</v>
      </c>
      <c r="K24" s="81"/>
      <c r="L24" s="81"/>
      <c r="M24" s="81"/>
      <c r="N24" s="81"/>
      <c r="O24" s="81"/>
      <c r="P24" s="81"/>
      <c r="Q24" s="112"/>
      <c r="R24" s="112"/>
      <c r="S24" s="112"/>
      <c r="T24" s="112"/>
      <c r="U24" s="112"/>
    </row>
    <row r="25" spans="1:21" s="113" customFormat="1" ht="36" customHeight="1">
      <c r="A25" s="348" t="s">
        <v>182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12"/>
      <c r="R25" s="112"/>
      <c r="S25" s="112"/>
      <c r="T25" s="112"/>
      <c r="U25" s="112"/>
    </row>
    <row r="26" spans="1:21" s="113" customFormat="1" ht="36" customHeight="1">
      <c r="A26" s="99" t="s">
        <v>425</v>
      </c>
      <c r="B26" s="412">
        <f>SUM(C26:P26)</f>
        <v>13559</v>
      </c>
      <c r="C26" s="412">
        <v>9101</v>
      </c>
      <c r="D26" s="412">
        <v>2458</v>
      </c>
      <c r="E26" s="412">
        <v>2000</v>
      </c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112"/>
      <c r="R26" s="112"/>
      <c r="S26" s="112"/>
      <c r="T26" s="112"/>
      <c r="U26" s="112"/>
    </row>
    <row r="27" spans="1:21" s="113" customFormat="1" ht="36" customHeight="1" thickBot="1">
      <c r="A27" s="370" t="s">
        <v>426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112"/>
      <c r="R27" s="112"/>
      <c r="S27" s="112"/>
      <c r="T27" s="112"/>
      <c r="U27" s="112"/>
    </row>
    <row r="28" spans="1:21" s="113" customFormat="1" ht="36" customHeight="1" thickBot="1">
      <c r="A28" s="126" t="s">
        <v>434</v>
      </c>
      <c r="B28" s="81">
        <f>SUM(C28:P28)</f>
        <v>13559</v>
      </c>
      <c r="C28" s="81">
        <f>C26+C27</f>
        <v>9101</v>
      </c>
      <c r="D28" s="81">
        <f>D26+D27</f>
        <v>2458</v>
      </c>
      <c r="E28" s="81">
        <f>E26+E27</f>
        <v>2000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112"/>
      <c r="R28" s="112"/>
      <c r="S28" s="112"/>
      <c r="T28" s="112"/>
      <c r="U28" s="112"/>
    </row>
    <row r="29" spans="1:21" s="113" customFormat="1" ht="39.75" customHeight="1" thickBot="1">
      <c r="A29" s="126" t="s">
        <v>435</v>
      </c>
      <c r="B29" s="171">
        <f>SUM((C29:P29))</f>
        <v>703084</v>
      </c>
      <c r="C29" s="171">
        <f aca="true" t="shared" si="0" ref="C29:E30">C14+C18+C22+C26</f>
        <v>318332</v>
      </c>
      <c r="D29" s="171">
        <f t="shared" si="0"/>
        <v>84698</v>
      </c>
      <c r="E29" s="171">
        <f t="shared" si="0"/>
        <v>300054</v>
      </c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12"/>
      <c r="R29" s="112"/>
      <c r="S29" s="112"/>
      <c r="T29" s="112"/>
      <c r="U29" s="112"/>
    </row>
    <row r="30" spans="1:21" s="41" customFormat="1" ht="39.75" customHeight="1" thickBot="1">
      <c r="A30" s="126" t="s">
        <v>436</v>
      </c>
      <c r="B30" s="81">
        <f>SUM(C30:P30)</f>
        <v>128537</v>
      </c>
      <c r="C30" s="82">
        <f t="shared" si="0"/>
        <v>55320</v>
      </c>
      <c r="D30" s="82">
        <f t="shared" si="0"/>
        <v>14327</v>
      </c>
      <c r="E30" s="82">
        <f t="shared" si="0"/>
        <v>57663</v>
      </c>
      <c r="F30" s="82"/>
      <c r="G30" s="82"/>
      <c r="H30" s="82"/>
      <c r="I30" s="82"/>
      <c r="J30" s="82">
        <f>J15+J19+J23+J27</f>
        <v>1227</v>
      </c>
      <c r="K30" s="82"/>
      <c r="L30" s="82"/>
      <c r="M30" s="82"/>
      <c r="N30" s="82"/>
      <c r="O30" s="82"/>
      <c r="P30" s="82"/>
      <c r="Q30" s="40"/>
      <c r="R30" s="40"/>
      <c r="S30" s="40"/>
      <c r="T30" s="40"/>
      <c r="U30" s="40"/>
    </row>
    <row r="31" spans="1:21" s="41" customFormat="1" ht="36" customHeight="1" thickBot="1">
      <c r="A31" s="126" t="s">
        <v>142</v>
      </c>
      <c r="B31" s="81">
        <f>SUM((C31:P31))</f>
        <v>831621</v>
      </c>
      <c r="C31" s="82">
        <f>C29+C30</f>
        <v>373652</v>
      </c>
      <c r="D31" s="82">
        <f>D29+D30</f>
        <v>99025</v>
      </c>
      <c r="E31" s="82">
        <f>E29+E30</f>
        <v>357717</v>
      </c>
      <c r="F31" s="82"/>
      <c r="G31" s="82"/>
      <c r="H31" s="82"/>
      <c r="I31" s="82"/>
      <c r="J31" s="82">
        <f>J29+J30</f>
        <v>1227</v>
      </c>
      <c r="K31" s="82"/>
      <c r="L31" s="82"/>
      <c r="M31" s="82"/>
      <c r="N31" s="82"/>
      <c r="O31" s="82"/>
      <c r="P31" s="82"/>
      <c r="Q31" s="40"/>
      <c r="R31" s="40"/>
      <c r="S31" s="40"/>
      <c r="T31" s="40"/>
      <c r="U31" s="40"/>
    </row>
    <row r="32" spans="1:21" s="41" customFormat="1" ht="36" customHeight="1">
      <c r="A32" s="348" t="s">
        <v>140</v>
      </c>
      <c r="B32" s="349"/>
      <c r="C32" s="350"/>
      <c r="D32" s="350" t="s">
        <v>450</v>
      </c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40"/>
      <c r="R32" s="40"/>
      <c r="S32" s="40"/>
      <c r="T32" s="40"/>
      <c r="U32" s="40"/>
    </row>
    <row r="33" spans="1:21" s="41" customFormat="1" ht="36" customHeight="1">
      <c r="A33" s="99" t="s">
        <v>425</v>
      </c>
      <c r="B33" s="412">
        <f>SUM(C33:P33)</f>
        <v>805100</v>
      </c>
      <c r="C33" s="414">
        <v>190469</v>
      </c>
      <c r="D33" s="414">
        <v>49737</v>
      </c>
      <c r="E33" s="414">
        <v>68010</v>
      </c>
      <c r="F33" s="414"/>
      <c r="G33" s="414">
        <v>755</v>
      </c>
      <c r="H33" s="414">
        <v>493149</v>
      </c>
      <c r="I33" s="414"/>
      <c r="J33" s="414">
        <v>2980</v>
      </c>
      <c r="K33" s="414"/>
      <c r="L33" s="414"/>
      <c r="M33" s="414"/>
      <c r="N33" s="414"/>
      <c r="O33" s="414"/>
      <c r="P33" s="414"/>
      <c r="Q33" s="40"/>
      <c r="R33" s="40"/>
      <c r="S33" s="40"/>
      <c r="T33" s="40"/>
      <c r="U33" s="40"/>
    </row>
    <row r="34" spans="1:21" s="32" customFormat="1" ht="36" customHeight="1" thickBot="1">
      <c r="A34" s="370" t="s">
        <v>426</v>
      </c>
      <c r="B34" s="415">
        <f>SUM(C34:P34)</f>
        <v>26921</v>
      </c>
      <c r="C34" s="416">
        <v>20904</v>
      </c>
      <c r="D34" s="416">
        <v>5172</v>
      </c>
      <c r="E34" s="416">
        <v>845</v>
      </c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2"/>
      <c r="R34" s="42"/>
      <c r="S34" s="42"/>
      <c r="T34" s="42"/>
      <c r="U34" s="42"/>
    </row>
    <row r="35" spans="1:21" s="32" customFormat="1" ht="36" customHeight="1" thickBot="1">
      <c r="A35" s="126" t="s">
        <v>437</v>
      </c>
      <c r="B35" s="355">
        <f>SUM((C35:P35))</f>
        <v>832021</v>
      </c>
      <c r="C35" s="355">
        <v>211373</v>
      </c>
      <c r="D35" s="355">
        <v>54909</v>
      </c>
      <c r="E35" s="355">
        <v>68855</v>
      </c>
      <c r="F35" s="355"/>
      <c r="G35" s="355">
        <f>G33+G34</f>
        <v>755</v>
      </c>
      <c r="H35" s="355">
        <f>H33+H34</f>
        <v>493149</v>
      </c>
      <c r="I35" s="355"/>
      <c r="J35" s="355">
        <f>J33+J34</f>
        <v>2980</v>
      </c>
      <c r="K35" s="355"/>
      <c r="L35" s="355"/>
      <c r="M35" s="355"/>
      <c r="N35" s="355"/>
      <c r="O35" s="355"/>
      <c r="P35" s="355"/>
      <c r="Q35" s="42"/>
      <c r="R35" s="42"/>
      <c r="S35" s="42"/>
      <c r="T35" s="42"/>
      <c r="U35" s="42"/>
    </row>
    <row r="36" spans="1:21" s="32" customFormat="1" ht="36" customHeight="1" thickBot="1">
      <c r="A36" s="126" t="s">
        <v>438</v>
      </c>
      <c r="B36" s="355">
        <f>SUM((C36:P36))</f>
        <v>1508184</v>
      </c>
      <c r="C36" s="81">
        <f aca="true" t="shared" si="1" ref="C36:E37">C29+C33</f>
        <v>508801</v>
      </c>
      <c r="D36" s="81">
        <f t="shared" si="1"/>
        <v>134435</v>
      </c>
      <c r="E36" s="81">
        <f t="shared" si="1"/>
        <v>368064</v>
      </c>
      <c r="F36" s="81"/>
      <c r="G36" s="81">
        <f>G29+G33</f>
        <v>755</v>
      </c>
      <c r="H36" s="81">
        <f>H29+H33</f>
        <v>493149</v>
      </c>
      <c r="I36" s="81"/>
      <c r="J36" s="81">
        <f>J29+J33</f>
        <v>2980</v>
      </c>
      <c r="K36" s="81"/>
      <c r="L36" s="81"/>
      <c r="M36" s="81"/>
      <c r="N36" s="81"/>
      <c r="O36" s="81"/>
      <c r="P36" s="81"/>
      <c r="Q36" s="42"/>
      <c r="R36" s="42"/>
      <c r="S36" s="42"/>
      <c r="T36" s="42"/>
      <c r="U36" s="42"/>
    </row>
    <row r="37" spans="1:21" s="32" customFormat="1" ht="36" customHeight="1" thickBot="1">
      <c r="A37" s="126" t="s">
        <v>439</v>
      </c>
      <c r="B37" s="355">
        <f>SUM((C37:P37))</f>
        <v>155458</v>
      </c>
      <c r="C37" s="81">
        <f t="shared" si="1"/>
        <v>76224</v>
      </c>
      <c r="D37" s="81">
        <f t="shared" si="1"/>
        <v>19499</v>
      </c>
      <c r="E37" s="81">
        <f t="shared" si="1"/>
        <v>58508</v>
      </c>
      <c r="F37" s="81"/>
      <c r="G37" s="81"/>
      <c r="H37" s="81"/>
      <c r="I37" s="81"/>
      <c r="J37" s="81">
        <f>J30+J34</f>
        <v>1227</v>
      </c>
      <c r="K37" s="81"/>
      <c r="L37" s="81"/>
      <c r="M37" s="81"/>
      <c r="N37" s="81"/>
      <c r="O37" s="81"/>
      <c r="P37" s="81"/>
      <c r="Q37" s="42"/>
      <c r="R37" s="42"/>
      <c r="S37" s="42"/>
      <c r="T37" s="42"/>
      <c r="U37" s="42"/>
    </row>
    <row r="38" spans="1:21" s="32" customFormat="1" ht="36" customHeight="1" thickBot="1">
      <c r="A38" s="126" t="s">
        <v>143</v>
      </c>
      <c r="B38" s="81">
        <f>SUM(C38:P38)</f>
        <v>1663642</v>
      </c>
      <c r="C38" s="81">
        <f>C36+C37</f>
        <v>585025</v>
      </c>
      <c r="D38" s="81">
        <f>D36+D37</f>
        <v>153934</v>
      </c>
      <c r="E38" s="81">
        <f>E36+E37</f>
        <v>426572</v>
      </c>
      <c r="F38" s="81"/>
      <c r="G38" s="81">
        <f>G36+G37</f>
        <v>755</v>
      </c>
      <c r="H38" s="81">
        <f>H36+H37</f>
        <v>493149</v>
      </c>
      <c r="I38" s="81"/>
      <c r="J38" s="81">
        <f>J36+J37</f>
        <v>4207</v>
      </c>
      <c r="K38" s="81"/>
      <c r="L38" s="81"/>
      <c r="M38" s="81"/>
      <c r="N38" s="81"/>
      <c r="O38" s="81"/>
      <c r="P38" s="81"/>
      <c r="Q38" s="42"/>
      <c r="R38" s="42"/>
      <c r="S38" s="42"/>
      <c r="T38" s="42"/>
      <c r="U38" s="42"/>
    </row>
    <row r="39" spans="1:21" s="3" customFormat="1" ht="16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s="3" customFormat="1" ht="12.75">
      <c r="A40" s="4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s="3" customFormat="1" ht="17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s="3" customFormat="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s="3" customFormat="1" ht="17.2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s="3" customFormat="1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s="3" customFormat="1" ht="17.2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s="3" customFormat="1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s="3" customFormat="1" ht="17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s="3" customFormat="1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s="3" customFormat="1" ht="17.2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s="3" customFormat="1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s="3" customFormat="1" ht="17.2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s="3" customFormat="1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s="3" customFormat="1" ht="17.2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s="3" customFormat="1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s="3" customFormat="1" ht="17.2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s="3" customFormat="1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s="3" customFormat="1" ht="17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s="3" customFormat="1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s="3" customFormat="1" ht="17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s="3" customFormat="1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s="3" customFormat="1" ht="17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s="3" customFormat="1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3" customFormat="1" ht="17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s="3" customFormat="1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s="3" customFormat="1" ht="17.2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s="3" customFormat="1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s="3" customFormat="1" ht="17.2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s="3" customFormat="1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s="3" customFormat="1" ht="17.2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s="3" customFormat="1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s="3" customFormat="1" ht="17.2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s="3" customFormat="1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s="3" customFormat="1" ht="17.2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s="3" customFormat="1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s="3" customFormat="1" ht="17.2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s="3" customFormat="1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s="3" customFormat="1" ht="17.2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s="3" customFormat="1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s="3" customFormat="1" ht="17.2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s="3" customFormat="1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s="3" customFormat="1" ht="17.2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s="3" customFormat="1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s="3" customFormat="1" ht="17.2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s="3" customFormat="1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s="3" customFormat="1" ht="17.2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s="3" customFormat="1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s="3" customFormat="1" ht="17.2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="3" customFormat="1" ht="12.75"/>
    <row r="89" s="3" customFormat="1" ht="17.25" customHeight="1"/>
    <row r="90" s="3" customFormat="1" ht="12.75"/>
    <row r="91" s="3" customFormat="1" ht="17.25" customHeight="1"/>
    <row r="92" s="3" customFormat="1" ht="12.75"/>
    <row r="93" s="3" customFormat="1" ht="17.25" customHeight="1"/>
    <row r="94" s="3" customFormat="1" ht="12.75"/>
    <row r="95" s="3" customFormat="1" ht="17.25" customHeight="1"/>
    <row r="96" s="3" customFormat="1" ht="12.75"/>
    <row r="97" s="3" customFormat="1" ht="17.25" customHeight="1"/>
    <row r="98" s="3" customFormat="1" ht="12.75"/>
    <row r="99" s="3" customFormat="1" ht="17.25" customHeight="1"/>
    <row r="100" s="3" customFormat="1" ht="12.75"/>
    <row r="101" s="3" customFormat="1" ht="17.25" customHeight="1"/>
    <row r="102" s="3" customFormat="1" ht="12.75"/>
    <row r="103" s="3" customFormat="1" ht="17.25" customHeight="1"/>
    <row r="104" s="3" customFormat="1" ht="12.75"/>
    <row r="105" s="3" customFormat="1" ht="17.25" customHeight="1"/>
    <row r="106" s="3" customFormat="1" ht="12.75"/>
    <row r="107" s="3" customFormat="1" ht="17.25" customHeight="1"/>
    <row r="108" s="3" customFormat="1" ht="12.75"/>
    <row r="109" s="3" customFormat="1" ht="17.25" customHeight="1"/>
    <row r="110" s="3" customFormat="1" ht="12.75"/>
    <row r="111" s="3" customFormat="1" ht="17.25" customHeight="1"/>
    <row r="112" s="3" customFormat="1" ht="12.75"/>
    <row r="113" s="3" customFormat="1" ht="17.25" customHeight="1"/>
    <row r="114" s="3" customFormat="1" ht="12.75"/>
    <row r="115" s="3" customFormat="1" ht="17.25" customHeight="1"/>
    <row r="116" s="3" customFormat="1" ht="12.75"/>
    <row r="117" s="3" customFormat="1" ht="17.25" customHeight="1"/>
    <row r="118" s="3" customFormat="1" ht="12.75"/>
    <row r="119" s="3" customFormat="1" ht="17.25" customHeight="1"/>
    <row r="120" s="3" customFormat="1" ht="12.75"/>
    <row r="121" s="3" customFormat="1" ht="17.25" customHeight="1"/>
    <row r="122" s="3" customFormat="1" ht="12.75"/>
    <row r="123" s="3" customFormat="1" ht="17.25" customHeight="1"/>
    <row r="124" s="3" customFormat="1" ht="12.75"/>
    <row r="125" s="3" customFormat="1" ht="17.25" customHeight="1"/>
    <row r="126" s="3" customFormat="1" ht="12.75"/>
    <row r="127" s="3" customFormat="1" ht="17.25" customHeight="1"/>
    <row r="128" s="3" customFormat="1" ht="12.75"/>
    <row r="129" s="3" customFormat="1" ht="17.25" customHeight="1"/>
    <row r="130" s="3" customFormat="1" ht="12.75"/>
    <row r="131" s="3" customFormat="1" ht="17.25" customHeight="1"/>
    <row r="132" s="3" customFormat="1" ht="12.75"/>
    <row r="133" s="3" customFormat="1" ht="17.25" customHeight="1"/>
    <row r="134" s="3" customFormat="1" ht="12.75"/>
    <row r="135" s="3" customFormat="1" ht="17.25" customHeight="1"/>
    <row r="136" s="3" customFormat="1" ht="12.75"/>
    <row r="137" s="3" customFormat="1" ht="17.25" customHeight="1"/>
    <row r="138" s="3" customFormat="1" ht="12.75"/>
    <row r="139" s="3" customFormat="1" ht="17.25" customHeight="1"/>
    <row r="140" s="3" customFormat="1" ht="12.75"/>
  </sheetData>
  <sheetProtection/>
  <mergeCells count="23">
    <mergeCell ref="J5:P5"/>
    <mergeCell ref="L8:N8"/>
    <mergeCell ref="J8:J11"/>
    <mergeCell ref="J7:N7"/>
    <mergeCell ref="M9:M11"/>
    <mergeCell ref="N9:N11"/>
    <mergeCell ref="O7:P7"/>
    <mergeCell ref="O8:O11"/>
    <mergeCell ref="P8:P11"/>
    <mergeCell ref="G9:G11"/>
    <mergeCell ref="I8:I11"/>
    <mergeCell ref="F9:F11"/>
    <mergeCell ref="L9:L11"/>
    <mergeCell ref="A6:A11"/>
    <mergeCell ref="B6:B11"/>
    <mergeCell ref="C6:P6"/>
    <mergeCell ref="D8:D11"/>
    <mergeCell ref="E8:E11"/>
    <mergeCell ref="K8:K11"/>
    <mergeCell ref="C8:C11"/>
    <mergeCell ref="F8:H8"/>
    <mergeCell ref="H9:H11"/>
    <mergeCell ref="C7:I7"/>
  </mergeCells>
  <printOptions horizontalCentered="1" verticalCentered="1"/>
  <pageMargins left="0.3937007874015748" right="0.3937007874015748" top="0.6299212598425197" bottom="0.6299212598425197" header="0.5118110236220472" footer="0.5118110236220472"/>
  <pageSetup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140625" style="0" customWidth="1"/>
    <col min="2" max="5" width="11.421875" style="0" customWidth="1"/>
    <col min="6" max="7" width="13.8515625" style="0" customWidth="1"/>
    <col min="8" max="12" width="11.421875" style="0" customWidth="1"/>
    <col min="13" max="13" width="14.28125" style="0" customWidth="1"/>
    <col min="14" max="14" width="11.421875" style="0" customWidth="1"/>
  </cols>
  <sheetData>
    <row r="1" spans="1:14" ht="25.5" customHeight="1">
      <c r="A1" s="605" t="s">
        <v>473</v>
      </c>
      <c r="B1" s="605"/>
      <c r="C1" s="605"/>
      <c r="D1" s="605"/>
      <c r="E1" s="605"/>
      <c r="F1" s="605"/>
      <c r="G1" s="606"/>
      <c r="H1" s="391"/>
      <c r="I1" s="3"/>
      <c r="J1" s="3"/>
      <c r="K1" s="3"/>
      <c r="L1" s="3"/>
      <c r="M1" s="3"/>
      <c r="N1" s="3"/>
    </row>
    <row r="2" spans="1:14" ht="31.5" customHeight="1">
      <c r="A2" s="608" t="s">
        <v>396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180"/>
      <c r="M2" s="180"/>
      <c r="N2" s="180"/>
    </row>
    <row r="3" spans="1:14" ht="13.5" thickBot="1">
      <c r="A3" s="609" t="s">
        <v>206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</row>
    <row r="4" spans="1:14" ht="15" customHeight="1" thickBot="1">
      <c r="A4" s="603" t="s">
        <v>151</v>
      </c>
      <c r="B4" s="610" t="s">
        <v>105</v>
      </c>
      <c r="C4" s="600" t="s">
        <v>153</v>
      </c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2"/>
    </row>
    <row r="5" spans="1:14" ht="15" customHeight="1" thickBot="1">
      <c r="A5" s="613"/>
      <c r="B5" s="611"/>
      <c r="C5" s="594" t="s">
        <v>26</v>
      </c>
      <c r="D5" s="595"/>
      <c r="E5" s="595"/>
      <c r="F5" s="595"/>
      <c r="G5" s="595"/>
      <c r="H5" s="595"/>
      <c r="I5" s="596"/>
      <c r="J5" s="594" t="s">
        <v>207</v>
      </c>
      <c r="K5" s="595"/>
      <c r="L5" s="595"/>
      <c r="M5" s="595"/>
      <c r="N5" s="596"/>
    </row>
    <row r="6" spans="1:14" ht="24.75" customHeight="1" thickBot="1">
      <c r="A6" s="613"/>
      <c r="B6" s="611"/>
      <c r="C6" s="603" t="s">
        <v>2</v>
      </c>
      <c r="D6" s="603" t="s">
        <v>83</v>
      </c>
      <c r="E6" s="603" t="s">
        <v>92</v>
      </c>
      <c r="F6" s="574" t="s">
        <v>57</v>
      </c>
      <c r="G6" s="577"/>
      <c r="H6" s="575"/>
      <c r="I6" s="603" t="s">
        <v>208</v>
      </c>
      <c r="J6" s="603" t="s">
        <v>209</v>
      </c>
      <c r="K6" s="570" t="s">
        <v>0</v>
      </c>
      <c r="L6" s="574" t="s">
        <v>39</v>
      </c>
      <c r="M6" s="577"/>
      <c r="N6" s="575"/>
    </row>
    <row r="7" spans="1:14" ht="53.25" thickBot="1">
      <c r="A7" s="607"/>
      <c r="B7" s="612"/>
      <c r="C7" s="607"/>
      <c r="D7" s="607"/>
      <c r="E7" s="607"/>
      <c r="F7" s="94" t="s">
        <v>58</v>
      </c>
      <c r="G7" s="94" t="s">
        <v>44</v>
      </c>
      <c r="H7" s="94" t="s">
        <v>65</v>
      </c>
      <c r="I7" s="613"/>
      <c r="J7" s="604"/>
      <c r="K7" s="582"/>
      <c r="L7" s="97" t="s">
        <v>40</v>
      </c>
      <c r="M7" s="97" t="s">
        <v>41</v>
      </c>
      <c r="N7" s="175" t="s">
        <v>61</v>
      </c>
    </row>
    <row r="8" spans="1:14" ht="12.75">
      <c r="A8" s="392" t="s">
        <v>211</v>
      </c>
      <c r="B8" s="371"/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ht="13.5" thickBot="1">
      <c r="A9" s="393" t="s">
        <v>397</v>
      </c>
      <c r="B9" s="373">
        <f>C9+D9</f>
        <v>4284</v>
      </c>
      <c r="C9" s="373">
        <v>3373</v>
      </c>
      <c r="D9" s="373">
        <v>911</v>
      </c>
      <c r="E9" s="374"/>
      <c r="F9" s="374"/>
      <c r="G9" s="374"/>
      <c r="H9" s="374"/>
      <c r="I9" s="374"/>
      <c r="J9" s="374"/>
      <c r="K9" s="374"/>
      <c r="L9" s="374"/>
      <c r="M9" s="374"/>
      <c r="N9" s="374"/>
    </row>
    <row r="10" spans="1:14" ht="13.5" thickBot="1">
      <c r="A10" s="394" t="s">
        <v>210</v>
      </c>
      <c r="B10" s="375">
        <f>C10+D10</f>
        <v>4284</v>
      </c>
      <c r="C10" s="375">
        <f>SUM(C9:C9)</f>
        <v>3373</v>
      </c>
      <c r="D10" s="375">
        <f>SUM(D9:D9)</f>
        <v>911</v>
      </c>
      <c r="E10" s="375"/>
      <c r="F10" s="375"/>
      <c r="G10" s="375"/>
      <c r="H10" s="375"/>
      <c r="I10" s="376"/>
      <c r="J10" s="376"/>
      <c r="K10" s="376"/>
      <c r="L10" s="376"/>
      <c r="M10" s="376"/>
      <c r="N10" s="376"/>
    </row>
    <row r="11" spans="1:14" ht="12.75">
      <c r="A11" s="395" t="s">
        <v>212</v>
      </c>
      <c r="B11" s="377"/>
      <c r="C11" s="377"/>
      <c r="D11" s="377"/>
      <c r="E11" s="377"/>
      <c r="F11" s="371"/>
      <c r="G11" s="371"/>
      <c r="H11" s="371"/>
      <c r="I11" s="371"/>
      <c r="J11" s="371"/>
      <c r="K11" s="371"/>
      <c r="L11" s="371"/>
      <c r="M11" s="371"/>
      <c r="N11" s="371"/>
    </row>
    <row r="12" spans="1:14" ht="25.5">
      <c r="A12" s="396" t="s">
        <v>157</v>
      </c>
      <c r="B12" s="377">
        <f>SUM(C12:N12)</f>
        <v>5113</v>
      </c>
      <c r="C12" s="377">
        <v>4026</v>
      </c>
      <c r="D12" s="377">
        <v>1087</v>
      </c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ht="12.75">
      <c r="A13" s="397" t="s">
        <v>150</v>
      </c>
      <c r="B13" s="378">
        <f>SUM(C13:N13)</f>
        <v>1118</v>
      </c>
      <c r="C13" s="378">
        <v>880</v>
      </c>
      <c r="D13" s="378">
        <v>238</v>
      </c>
      <c r="E13" s="378"/>
      <c r="F13" s="378"/>
      <c r="G13" s="378"/>
      <c r="H13" s="378"/>
      <c r="I13" s="378"/>
      <c r="J13" s="378"/>
      <c r="K13" s="378"/>
      <c r="L13" s="378"/>
      <c r="M13" s="378"/>
      <c r="N13" s="378"/>
    </row>
    <row r="14" spans="1:14" ht="13.5" thickBot="1">
      <c r="A14" s="397" t="s">
        <v>82</v>
      </c>
      <c r="B14" s="378">
        <f>SUM(C14:N14)</f>
        <v>3409</v>
      </c>
      <c r="C14" s="378">
        <v>2488</v>
      </c>
      <c r="D14" s="378">
        <v>921</v>
      </c>
      <c r="E14" s="378"/>
      <c r="F14" s="378"/>
      <c r="G14" s="378"/>
      <c r="H14" s="378"/>
      <c r="I14" s="378"/>
      <c r="J14" s="378"/>
      <c r="K14" s="378"/>
      <c r="L14" s="378"/>
      <c r="M14" s="378"/>
      <c r="N14" s="378"/>
    </row>
    <row r="15" spans="1:14" ht="13.5" thickBot="1">
      <c r="A15" s="394" t="s">
        <v>210</v>
      </c>
      <c r="B15" s="375">
        <f>SUM(C15:N15)</f>
        <v>9640</v>
      </c>
      <c r="C15" s="375">
        <f>SUM(C12:C14)</f>
        <v>7394</v>
      </c>
      <c r="D15" s="375">
        <f>SUM(D12:D14)</f>
        <v>2246</v>
      </c>
      <c r="E15" s="376"/>
      <c r="F15" s="376"/>
      <c r="G15" s="376"/>
      <c r="H15" s="376"/>
      <c r="I15" s="376"/>
      <c r="J15" s="376"/>
      <c r="K15" s="376"/>
      <c r="L15" s="376"/>
      <c r="M15" s="376"/>
      <c r="N15" s="376"/>
    </row>
    <row r="16" spans="1:14" ht="25.5">
      <c r="A16" s="398" t="s">
        <v>68</v>
      </c>
      <c r="B16" s="379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</row>
    <row r="17" spans="1:14" ht="12.75">
      <c r="A17" s="393" t="s">
        <v>213</v>
      </c>
      <c r="B17" s="373">
        <f>SUM(C17:N17)</f>
        <v>700</v>
      </c>
      <c r="C17" s="373">
        <v>551</v>
      </c>
      <c r="D17" s="373">
        <v>149</v>
      </c>
      <c r="E17" s="373"/>
      <c r="F17" s="373"/>
      <c r="G17" s="373"/>
      <c r="H17" s="373"/>
      <c r="I17" s="373"/>
      <c r="J17" s="373"/>
      <c r="K17" s="373"/>
      <c r="L17" s="373"/>
      <c r="M17" s="373"/>
      <c r="N17" s="373"/>
    </row>
    <row r="18" spans="1:14" ht="12.75">
      <c r="A18" s="399" t="s">
        <v>214</v>
      </c>
      <c r="B18" s="378">
        <f>SUM(C18:N18)</f>
        <v>300</v>
      </c>
      <c r="C18" s="378">
        <v>236</v>
      </c>
      <c r="D18" s="378">
        <v>64</v>
      </c>
      <c r="E18" s="378"/>
      <c r="F18" s="378"/>
      <c r="G18" s="378"/>
      <c r="H18" s="378"/>
      <c r="I18" s="378"/>
      <c r="J18" s="378"/>
      <c r="K18" s="378"/>
      <c r="L18" s="378"/>
      <c r="M18" s="378"/>
      <c r="N18" s="378"/>
    </row>
    <row r="19" spans="1:14" ht="13.5" thickBot="1">
      <c r="A19" s="400" t="s">
        <v>442</v>
      </c>
      <c r="B19" s="380">
        <f>SUM(C19:N19)</f>
        <v>28427</v>
      </c>
      <c r="C19" s="380">
        <v>1950</v>
      </c>
      <c r="D19" s="380">
        <v>527</v>
      </c>
      <c r="E19" s="380">
        <v>25950</v>
      </c>
      <c r="F19" s="380"/>
      <c r="G19" s="380"/>
      <c r="H19" s="380"/>
      <c r="I19" s="380"/>
      <c r="J19" s="380"/>
      <c r="K19" s="380"/>
      <c r="L19" s="380"/>
      <c r="M19" s="380"/>
      <c r="N19" s="380"/>
    </row>
    <row r="20" spans="1:14" ht="26.25" thickBot="1">
      <c r="A20" s="401" t="s">
        <v>446</v>
      </c>
      <c r="B20" s="380">
        <f>SUM(C20:N20)</f>
        <v>597</v>
      </c>
      <c r="C20" s="381"/>
      <c r="D20" s="381"/>
      <c r="E20" s="381">
        <v>597</v>
      </c>
      <c r="F20" s="381"/>
      <c r="G20" s="381"/>
      <c r="H20" s="381"/>
      <c r="I20" s="381"/>
      <c r="J20" s="381"/>
      <c r="K20" s="381"/>
      <c r="L20" s="381"/>
      <c r="M20" s="381"/>
      <c r="N20" s="381"/>
    </row>
    <row r="21" spans="1:14" ht="13.5" thickBot="1">
      <c r="A21" s="401" t="s">
        <v>447</v>
      </c>
      <c r="B21" s="380">
        <f>SUM(C21:N21)</f>
        <v>698</v>
      </c>
      <c r="C21" s="381"/>
      <c r="D21" s="381"/>
      <c r="E21" s="381">
        <v>698</v>
      </c>
      <c r="F21" s="381"/>
      <c r="G21" s="381"/>
      <c r="H21" s="381"/>
      <c r="I21" s="381"/>
      <c r="J21" s="381"/>
      <c r="K21" s="381"/>
      <c r="L21" s="381"/>
      <c r="M21" s="381"/>
      <c r="N21" s="381"/>
    </row>
    <row r="22" spans="1:14" ht="26.25" thickBot="1">
      <c r="A22" s="394" t="s">
        <v>443</v>
      </c>
      <c r="B22" s="375">
        <f>C22+D22+E22</f>
        <v>30722</v>
      </c>
      <c r="C22" s="375">
        <f>SUM(C17:C21)</f>
        <v>2737</v>
      </c>
      <c r="D22" s="375">
        <f>SUM(D17:D21)</f>
        <v>740</v>
      </c>
      <c r="E22" s="375">
        <f>SUM(E17:E21)</f>
        <v>27245</v>
      </c>
      <c r="F22" s="376"/>
      <c r="G22" s="376"/>
      <c r="H22" s="376"/>
      <c r="I22" s="376"/>
      <c r="J22" s="376"/>
      <c r="K22" s="376"/>
      <c r="L22" s="376"/>
      <c r="M22" s="376"/>
      <c r="N22" s="376"/>
    </row>
    <row r="23" spans="1:14" ht="25.5">
      <c r="A23" s="392" t="s">
        <v>444</v>
      </c>
      <c r="B23" s="372"/>
      <c r="C23" s="372"/>
      <c r="D23" s="372"/>
      <c r="E23" s="372"/>
      <c r="F23" s="377"/>
      <c r="G23" s="377"/>
      <c r="H23" s="377"/>
      <c r="I23" s="377"/>
      <c r="J23" s="377"/>
      <c r="K23" s="377"/>
      <c r="L23" s="377"/>
      <c r="M23" s="377"/>
      <c r="N23" s="377"/>
    </row>
    <row r="24" spans="1:14" ht="39" thickBot="1">
      <c r="A24" s="402" t="s">
        <v>432</v>
      </c>
      <c r="B24" s="382">
        <f>SUM(C24:P24)</f>
        <v>83124</v>
      </c>
      <c r="C24" s="382"/>
      <c r="D24" s="382"/>
      <c r="E24" s="382">
        <v>83124</v>
      </c>
      <c r="F24" s="381"/>
      <c r="G24" s="381"/>
      <c r="H24" s="381"/>
      <c r="I24" s="381"/>
      <c r="J24" s="381"/>
      <c r="K24" s="381"/>
      <c r="L24" s="381"/>
      <c r="M24" s="381"/>
      <c r="N24" s="381"/>
    </row>
    <row r="25" spans="1:14" ht="39" thickBot="1">
      <c r="A25" s="403" t="s">
        <v>433</v>
      </c>
      <c r="B25" s="383">
        <f>SUM(C25:P25)</f>
        <v>28784</v>
      </c>
      <c r="C25" s="383"/>
      <c r="D25" s="384"/>
      <c r="E25" s="384">
        <v>28784</v>
      </c>
      <c r="F25" s="376"/>
      <c r="G25" s="376"/>
      <c r="H25" s="376"/>
      <c r="I25" s="376"/>
      <c r="J25" s="376"/>
      <c r="K25" s="376"/>
      <c r="L25" s="376"/>
      <c r="M25" s="376"/>
      <c r="N25" s="376"/>
    </row>
    <row r="26" spans="1:14" ht="26.25" thickBot="1">
      <c r="A26" s="404" t="s">
        <v>445</v>
      </c>
      <c r="B26" s="385">
        <f>SUM(C26:P26)</f>
        <v>111908</v>
      </c>
      <c r="C26" s="375"/>
      <c r="D26" s="375"/>
      <c r="E26" s="375">
        <f>E24+E25</f>
        <v>111908</v>
      </c>
      <c r="F26" s="376"/>
      <c r="G26" s="376"/>
      <c r="H26" s="376"/>
      <c r="I26" s="376"/>
      <c r="J26" s="376"/>
      <c r="K26" s="376"/>
      <c r="L26" s="376"/>
      <c r="M26" s="376"/>
      <c r="N26" s="376"/>
    </row>
    <row r="27" spans="1:14" ht="12.75">
      <c r="A27" s="395" t="s">
        <v>215</v>
      </c>
      <c r="B27" s="386"/>
      <c r="C27" s="386"/>
      <c r="D27" s="386"/>
      <c r="E27" s="379"/>
      <c r="F27" s="386"/>
      <c r="G27" s="386"/>
      <c r="H27" s="386"/>
      <c r="I27" s="377"/>
      <c r="J27" s="377"/>
      <c r="K27" s="377"/>
      <c r="L27" s="377"/>
      <c r="M27" s="377"/>
      <c r="N27" s="377"/>
    </row>
    <row r="28" spans="1:14" ht="26.25" thickBot="1">
      <c r="A28" s="397" t="s">
        <v>216</v>
      </c>
      <c r="B28" s="387">
        <f>SUM(C28:N28)</f>
        <v>1227</v>
      </c>
      <c r="C28" s="388"/>
      <c r="D28" s="388"/>
      <c r="E28" s="388"/>
      <c r="F28" s="388"/>
      <c r="G28" s="388"/>
      <c r="H28" s="388"/>
      <c r="I28" s="388"/>
      <c r="J28" s="389">
        <v>1227</v>
      </c>
      <c r="K28" s="388"/>
      <c r="L28" s="388"/>
      <c r="M28" s="388"/>
      <c r="N28" s="388"/>
    </row>
    <row r="29" spans="1:14" ht="13.5" thickBot="1">
      <c r="A29" s="394" t="s">
        <v>210</v>
      </c>
      <c r="B29" s="390">
        <f>SUM(C29:N29)</f>
        <v>1227</v>
      </c>
      <c r="C29" s="390"/>
      <c r="D29" s="390"/>
      <c r="E29" s="390"/>
      <c r="F29" s="390"/>
      <c r="G29" s="390"/>
      <c r="H29" s="390"/>
      <c r="I29" s="390"/>
      <c r="J29" s="390">
        <f>J28</f>
        <v>1227</v>
      </c>
      <c r="K29" s="390"/>
      <c r="L29" s="390"/>
      <c r="M29" s="390"/>
      <c r="N29" s="390"/>
    </row>
  </sheetData>
  <sheetProtection/>
  <mergeCells count="16">
    <mergeCell ref="A1:G1"/>
    <mergeCell ref="F6:H6"/>
    <mergeCell ref="D6:D7"/>
    <mergeCell ref="E6:E7"/>
    <mergeCell ref="C6:C7"/>
    <mergeCell ref="A2:K2"/>
    <mergeCell ref="A3:N3"/>
    <mergeCell ref="B4:B7"/>
    <mergeCell ref="A4:A7"/>
    <mergeCell ref="I6:I7"/>
    <mergeCell ref="C4:N4"/>
    <mergeCell ref="K6:K7"/>
    <mergeCell ref="C5:I5"/>
    <mergeCell ref="J5:N5"/>
    <mergeCell ref="J6:J7"/>
    <mergeCell ref="L6:N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28125" style="0" customWidth="1"/>
    <col min="2" max="6" width="13.7109375" style="0" customWidth="1"/>
    <col min="7" max="7" width="14.421875" style="0" customWidth="1"/>
    <col min="8" max="11" width="13.7109375" style="0" customWidth="1"/>
    <col min="12" max="12" width="10.7109375" style="0" customWidth="1"/>
    <col min="13" max="13" width="10.8515625" style="0" customWidth="1"/>
  </cols>
  <sheetData>
    <row r="1" ht="12.75">
      <c r="A1" s="11" t="s">
        <v>474</v>
      </c>
    </row>
    <row r="2" ht="12.75">
      <c r="A2" s="11"/>
    </row>
    <row r="3" spans="1:12" ht="34.5" customHeight="1">
      <c r="A3" s="614" t="s">
        <v>189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</row>
    <row r="4" spans="1:13" ht="13.5" thickBot="1">
      <c r="A4" s="620" t="s">
        <v>6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551"/>
      <c r="M4" s="551"/>
    </row>
    <row r="5" spans="1:13" ht="24.75" customHeight="1" thickBot="1">
      <c r="A5" s="535" t="s">
        <v>151</v>
      </c>
      <c r="B5" s="575" t="s">
        <v>56</v>
      </c>
      <c r="C5" s="587" t="s">
        <v>153</v>
      </c>
      <c r="D5" s="618"/>
      <c r="E5" s="618"/>
      <c r="F5" s="618"/>
      <c r="G5" s="618"/>
      <c r="H5" s="618"/>
      <c r="I5" s="618"/>
      <c r="J5" s="618"/>
      <c r="K5" s="618"/>
      <c r="L5" s="618"/>
      <c r="M5" s="619"/>
    </row>
    <row r="6" spans="1:13" ht="24.75" customHeight="1" thickBot="1">
      <c r="A6" s="536"/>
      <c r="B6" s="616"/>
      <c r="C6" s="587" t="s">
        <v>26</v>
      </c>
      <c r="D6" s="588"/>
      <c r="E6" s="588"/>
      <c r="F6" s="588"/>
      <c r="G6" s="588"/>
      <c r="H6" s="589"/>
      <c r="I6" s="594" t="s">
        <v>27</v>
      </c>
      <c r="J6" s="595"/>
      <c r="K6" s="595"/>
      <c r="L6" s="595"/>
      <c r="M6" s="596"/>
    </row>
    <row r="7" spans="1:13" ht="24.75" customHeight="1" thickBot="1">
      <c r="A7" s="536"/>
      <c r="B7" s="616"/>
      <c r="C7" s="570" t="s">
        <v>2</v>
      </c>
      <c r="D7" s="570" t="s">
        <v>83</v>
      </c>
      <c r="E7" s="570" t="s">
        <v>92</v>
      </c>
      <c r="F7" s="574" t="s">
        <v>55</v>
      </c>
      <c r="G7" s="577"/>
      <c r="H7" s="575"/>
      <c r="I7" s="570" t="s">
        <v>42</v>
      </c>
      <c r="J7" s="570" t="s">
        <v>93</v>
      </c>
      <c r="K7" s="574" t="s">
        <v>39</v>
      </c>
      <c r="L7" s="592"/>
      <c r="M7" s="593"/>
    </row>
    <row r="8" spans="1:13" ht="24.75" customHeight="1" thickBot="1">
      <c r="A8" s="590"/>
      <c r="B8" s="616"/>
      <c r="C8" s="582"/>
      <c r="D8" s="582"/>
      <c r="E8" s="582"/>
      <c r="F8" s="622"/>
      <c r="G8" s="623"/>
      <c r="H8" s="617"/>
      <c r="I8" s="590"/>
      <c r="J8" s="582"/>
      <c r="K8" s="570" t="s">
        <v>40</v>
      </c>
      <c r="L8" s="570" t="s">
        <v>41</v>
      </c>
      <c r="M8" s="570" t="s">
        <v>38</v>
      </c>
    </row>
    <row r="9" spans="1:13" ht="60" customHeight="1" thickBot="1">
      <c r="A9" s="561"/>
      <c r="B9" s="617"/>
      <c r="C9" s="586"/>
      <c r="D9" s="586"/>
      <c r="E9" s="586"/>
      <c r="F9" s="94" t="s">
        <v>43</v>
      </c>
      <c r="G9" s="94" t="s">
        <v>44</v>
      </c>
      <c r="H9" s="97" t="s">
        <v>45</v>
      </c>
      <c r="I9" s="590"/>
      <c r="J9" s="582"/>
      <c r="K9" s="582"/>
      <c r="L9" s="582"/>
      <c r="M9" s="621"/>
    </row>
    <row r="10" spans="1:13" ht="30" customHeight="1">
      <c r="A10" s="405" t="s">
        <v>425</v>
      </c>
      <c r="B10" s="332"/>
      <c r="C10" s="332"/>
      <c r="D10" s="332"/>
      <c r="E10" s="332"/>
      <c r="F10" s="94"/>
      <c r="G10" s="97"/>
      <c r="H10" s="97"/>
      <c r="I10" s="335"/>
      <c r="J10" s="332"/>
      <c r="K10" s="332"/>
      <c r="L10" s="331"/>
      <c r="M10" s="333"/>
    </row>
    <row r="11" spans="1:13" ht="30" customHeight="1" thickBot="1">
      <c r="A11" s="104" t="s">
        <v>345</v>
      </c>
      <c r="B11" s="105">
        <f aca="true" t="shared" si="0" ref="B11:B19">SUM(C11+D11+E11+F11+G11+I11+J11+K11+H11)</f>
        <v>16211</v>
      </c>
      <c r="C11" s="105"/>
      <c r="D11" s="105"/>
      <c r="E11" s="105"/>
      <c r="F11" s="347"/>
      <c r="G11" s="105"/>
      <c r="H11" s="105">
        <v>16211</v>
      </c>
      <c r="I11" s="105"/>
      <c r="J11" s="105"/>
      <c r="K11" s="105"/>
      <c r="L11" s="338"/>
      <c r="M11" s="338"/>
    </row>
    <row r="12" spans="1:13" ht="45" customHeight="1" thickBot="1">
      <c r="A12" s="104" t="s">
        <v>460</v>
      </c>
      <c r="B12" s="105">
        <f t="shared" si="0"/>
        <v>31015</v>
      </c>
      <c r="C12" s="105"/>
      <c r="D12" s="105"/>
      <c r="E12" s="105"/>
      <c r="F12" s="105"/>
      <c r="G12" s="105"/>
      <c r="H12" s="105">
        <v>31015</v>
      </c>
      <c r="I12" s="105"/>
      <c r="J12" s="105"/>
      <c r="K12" s="105"/>
      <c r="L12" s="129"/>
      <c r="M12" s="129"/>
    </row>
    <row r="13" spans="1:13" ht="30" customHeight="1" thickBot="1">
      <c r="A13" s="104" t="s">
        <v>346</v>
      </c>
      <c r="B13" s="105">
        <f t="shared" si="0"/>
        <v>352706</v>
      </c>
      <c r="C13" s="105"/>
      <c r="D13" s="105"/>
      <c r="E13" s="105"/>
      <c r="F13" s="105"/>
      <c r="G13" s="105"/>
      <c r="H13" s="105">
        <v>352706</v>
      </c>
      <c r="I13" s="105"/>
      <c r="J13" s="105"/>
      <c r="K13" s="105"/>
      <c r="L13" s="129"/>
      <c r="M13" s="129"/>
    </row>
    <row r="14" spans="1:13" ht="30" customHeight="1" thickBot="1">
      <c r="A14" s="104" t="s">
        <v>347</v>
      </c>
      <c r="B14" s="105">
        <f t="shared" si="0"/>
        <v>6603</v>
      </c>
      <c r="C14" s="105"/>
      <c r="D14" s="105"/>
      <c r="E14" s="105"/>
      <c r="F14" s="105"/>
      <c r="G14" s="105"/>
      <c r="H14" s="105">
        <v>6603</v>
      </c>
      <c r="I14" s="105"/>
      <c r="J14" s="105"/>
      <c r="K14" s="105"/>
      <c r="L14" s="129"/>
      <c r="M14" s="129"/>
    </row>
    <row r="15" spans="1:13" ht="30" customHeight="1" thickBot="1">
      <c r="A15" s="104" t="s">
        <v>348</v>
      </c>
      <c r="B15" s="105">
        <f t="shared" si="0"/>
        <v>1803</v>
      </c>
      <c r="C15" s="105"/>
      <c r="D15" s="105"/>
      <c r="E15" s="105"/>
      <c r="F15" s="105"/>
      <c r="G15" s="105"/>
      <c r="H15" s="105">
        <v>1803</v>
      </c>
      <c r="I15" s="105"/>
      <c r="J15" s="105"/>
      <c r="K15" s="105"/>
      <c r="L15" s="129"/>
      <c r="M15" s="129"/>
    </row>
    <row r="16" spans="1:13" ht="30" customHeight="1" thickBot="1">
      <c r="A16" s="104" t="s">
        <v>349</v>
      </c>
      <c r="B16" s="105">
        <f t="shared" si="0"/>
        <v>40</v>
      </c>
      <c r="C16" s="105"/>
      <c r="D16" s="105"/>
      <c r="E16" s="105">
        <v>40</v>
      </c>
      <c r="F16" s="105"/>
      <c r="G16" s="105"/>
      <c r="H16" s="105"/>
      <c r="I16" s="105"/>
      <c r="J16" s="105"/>
      <c r="K16" s="105"/>
      <c r="L16" s="129"/>
      <c r="M16" s="129"/>
    </row>
    <row r="17" spans="1:13" ht="30" customHeight="1" thickBot="1">
      <c r="A17" s="104" t="s">
        <v>350</v>
      </c>
      <c r="B17" s="105">
        <f t="shared" si="0"/>
        <v>377</v>
      </c>
      <c r="C17" s="105"/>
      <c r="D17" s="105"/>
      <c r="E17" s="105"/>
      <c r="F17" s="105"/>
      <c r="G17" s="105"/>
      <c r="H17" s="105">
        <v>377</v>
      </c>
      <c r="I17" s="105"/>
      <c r="J17" s="105"/>
      <c r="K17" s="105"/>
      <c r="L17" s="129"/>
      <c r="M17" s="129"/>
    </row>
    <row r="18" spans="1:13" ht="30" customHeight="1" thickBot="1">
      <c r="A18" s="104" t="s">
        <v>351</v>
      </c>
      <c r="B18" s="105">
        <f t="shared" si="0"/>
        <v>84434</v>
      </c>
      <c r="C18" s="105"/>
      <c r="D18" s="105"/>
      <c r="E18" s="105"/>
      <c r="F18" s="105"/>
      <c r="G18" s="105"/>
      <c r="H18" s="105">
        <v>84434</v>
      </c>
      <c r="I18" s="105"/>
      <c r="J18" s="105"/>
      <c r="K18" s="105"/>
      <c r="L18" s="129"/>
      <c r="M18" s="129"/>
    </row>
    <row r="19" spans="1:13" ht="30" customHeight="1" thickBot="1">
      <c r="A19" s="104" t="s">
        <v>80</v>
      </c>
      <c r="B19" s="105">
        <f t="shared" si="0"/>
        <v>600</v>
      </c>
      <c r="C19" s="105"/>
      <c r="D19" s="105"/>
      <c r="E19" s="105">
        <v>600</v>
      </c>
      <c r="F19" s="105"/>
      <c r="G19" s="105"/>
      <c r="H19" s="105"/>
      <c r="I19" s="105"/>
      <c r="J19" s="105"/>
      <c r="K19" s="105"/>
      <c r="L19" s="129"/>
      <c r="M19" s="129"/>
    </row>
    <row r="20" spans="1:13" ht="18" customHeight="1" thickBot="1">
      <c r="A20" s="104" t="s">
        <v>21</v>
      </c>
      <c r="B20" s="105">
        <f>SUM(C20+D20+E20+F20+G20+I20+J20+K20+H20)</f>
        <v>311311</v>
      </c>
      <c r="C20" s="105">
        <v>190469</v>
      </c>
      <c r="D20" s="105">
        <v>49737</v>
      </c>
      <c r="E20" s="105">
        <v>67370</v>
      </c>
      <c r="F20" s="105"/>
      <c r="G20" s="105">
        <v>755</v>
      </c>
      <c r="H20" s="105"/>
      <c r="I20" s="105">
        <v>2980</v>
      </c>
      <c r="J20" s="105"/>
      <c r="K20" s="105"/>
      <c r="L20" s="129"/>
      <c r="M20" s="129"/>
    </row>
    <row r="21" spans="1:13" ht="18" customHeight="1" thickBot="1">
      <c r="A21" s="409" t="s">
        <v>448</v>
      </c>
      <c r="B21" s="106">
        <f>SUM(C21+D21+E21+F21+G21+I21+J21+K21+H21)</f>
        <v>805100</v>
      </c>
      <c r="C21" s="106">
        <f>SUM(C11:C20)</f>
        <v>190469</v>
      </c>
      <c r="D21" s="106">
        <f aca="true" t="shared" si="1" ref="D21:I21">SUM(D11:D20)</f>
        <v>49737</v>
      </c>
      <c r="E21" s="106">
        <f t="shared" si="1"/>
        <v>68010</v>
      </c>
      <c r="F21" s="106"/>
      <c r="G21" s="106">
        <f t="shared" si="1"/>
        <v>755</v>
      </c>
      <c r="H21" s="106">
        <f t="shared" si="1"/>
        <v>493149</v>
      </c>
      <c r="I21" s="106">
        <f t="shared" si="1"/>
        <v>2980</v>
      </c>
      <c r="J21" s="106"/>
      <c r="K21" s="106"/>
      <c r="L21" s="106"/>
      <c r="M21" s="410"/>
    </row>
    <row r="22" spans="1:13" ht="18" customHeight="1">
      <c r="A22" s="407" t="s">
        <v>426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340"/>
      <c r="M22" s="340"/>
    </row>
    <row r="23" spans="1:13" ht="18" customHeight="1" thickBot="1">
      <c r="A23" s="104" t="s">
        <v>18</v>
      </c>
      <c r="B23" s="105">
        <f>SUM(C23+D23+E23+F23+G23+I23+J23+K23+H23)</f>
        <v>430</v>
      </c>
      <c r="C23" s="105">
        <v>25</v>
      </c>
      <c r="D23" s="105">
        <v>10</v>
      </c>
      <c r="E23" s="105">
        <v>395</v>
      </c>
      <c r="F23" s="105"/>
      <c r="G23" s="105"/>
      <c r="H23" s="105"/>
      <c r="I23" s="105"/>
      <c r="J23" s="105"/>
      <c r="K23" s="105"/>
      <c r="L23" s="338"/>
      <c r="M23" s="338"/>
    </row>
    <row r="24" spans="1:13" ht="18" customHeight="1" thickBot="1">
      <c r="A24" s="104" t="s">
        <v>108</v>
      </c>
      <c r="B24" s="105">
        <f>SUM(C24+D24+E24+F24+G24+I24+J24+K24+H24)</f>
        <v>26491</v>
      </c>
      <c r="C24" s="105">
        <v>20879</v>
      </c>
      <c r="D24" s="105">
        <v>5162</v>
      </c>
      <c r="E24" s="105">
        <v>450</v>
      </c>
      <c r="F24" s="105"/>
      <c r="G24" s="105"/>
      <c r="H24" s="105"/>
      <c r="I24" s="105"/>
      <c r="J24" s="105"/>
      <c r="K24" s="105"/>
      <c r="L24" s="129"/>
      <c r="M24" s="129"/>
    </row>
    <row r="25" spans="1:13" ht="18" customHeight="1" thickBot="1">
      <c r="A25" s="406" t="s">
        <v>449</v>
      </c>
      <c r="B25" s="107">
        <f>SUM(C25+D25+E25+F25+G25+I25+J25+K25+H25)</f>
        <v>26921</v>
      </c>
      <c r="C25" s="107">
        <f>C23+C24</f>
        <v>20904</v>
      </c>
      <c r="D25" s="107">
        <f>D23+D24</f>
        <v>5172</v>
      </c>
      <c r="E25" s="107">
        <f>E23+E24</f>
        <v>845</v>
      </c>
      <c r="F25" s="107"/>
      <c r="G25" s="107"/>
      <c r="H25" s="107"/>
      <c r="I25" s="107"/>
      <c r="J25" s="107"/>
      <c r="K25" s="107"/>
      <c r="L25" s="107"/>
      <c r="M25" s="107"/>
    </row>
    <row r="26" spans="1:13" ht="13.5" thickBot="1">
      <c r="A26" s="102" t="s">
        <v>100</v>
      </c>
      <c r="B26" s="107">
        <f>SUM(C26+D26+E26+F26+G26+I26+J26+K26+H26)</f>
        <v>832021</v>
      </c>
      <c r="C26" s="106">
        <f>C21+C25</f>
        <v>211373</v>
      </c>
      <c r="D26" s="106">
        <f>D21+D25</f>
        <v>54909</v>
      </c>
      <c r="E26" s="106">
        <f>E21+E25</f>
        <v>68855</v>
      </c>
      <c r="F26" s="106"/>
      <c r="G26" s="106">
        <f>G21+G25</f>
        <v>755</v>
      </c>
      <c r="H26" s="106">
        <f>H21+H25</f>
        <v>493149</v>
      </c>
      <c r="I26" s="106">
        <f>I21+I25</f>
        <v>2980</v>
      </c>
      <c r="J26" s="106"/>
      <c r="K26" s="106"/>
      <c r="L26" s="106"/>
      <c r="M26" s="106"/>
    </row>
    <row r="29" ht="12.75">
      <c r="A29" s="131"/>
    </row>
  </sheetData>
  <sheetProtection/>
  <mergeCells count="17">
    <mergeCell ref="F7:H8"/>
    <mergeCell ref="I7:I9"/>
    <mergeCell ref="J7:J9"/>
    <mergeCell ref="A5:A9"/>
    <mergeCell ref="C7:C9"/>
    <mergeCell ref="D7:D9"/>
    <mergeCell ref="E7:E9"/>
    <mergeCell ref="K7:M7"/>
    <mergeCell ref="A3:L3"/>
    <mergeCell ref="B5:B9"/>
    <mergeCell ref="C5:M5"/>
    <mergeCell ref="C6:H6"/>
    <mergeCell ref="I6:M6"/>
    <mergeCell ref="A4:M4"/>
    <mergeCell ref="K8:K9"/>
    <mergeCell ref="L8:L9"/>
    <mergeCell ref="M8:M9"/>
  </mergeCells>
  <printOptions horizontalCentered="1"/>
  <pageMargins left="0.4724409448818898" right="0.4724409448818898" top="0.4724409448818898" bottom="0.3937007874015748" header="0.4724409448818898" footer="0.5118110236220472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A1" sqref="A1"/>
    </sheetView>
  </sheetViews>
  <sheetFormatPr defaultColWidth="9.140625" defaultRowHeight="12.75"/>
  <cols>
    <col min="1" max="1" width="57.57421875" style="0" customWidth="1"/>
    <col min="2" max="3" width="15.140625" style="0" customWidth="1"/>
    <col min="4" max="4" width="27.57421875" style="0" customWidth="1"/>
    <col min="5" max="5" width="12.28125" style="0" customWidth="1"/>
  </cols>
  <sheetData>
    <row r="1" ht="12.75">
      <c r="A1" s="182" t="s">
        <v>475</v>
      </c>
    </row>
    <row r="2" ht="12.75">
      <c r="A2" s="3"/>
    </row>
    <row r="3" ht="12.75">
      <c r="A3" s="3"/>
    </row>
    <row r="4" ht="15.75">
      <c r="A4" s="10"/>
    </row>
    <row r="5" spans="1:5" ht="15.75">
      <c r="A5" s="615" t="s">
        <v>217</v>
      </c>
      <c r="B5" s="615"/>
      <c r="C5" s="615"/>
      <c r="D5" s="615"/>
      <c r="E5" s="624"/>
    </row>
    <row r="6" spans="1:5" ht="15.75">
      <c r="A6" s="615" t="s">
        <v>394</v>
      </c>
      <c r="B6" s="615"/>
      <c r="C6" s="615"/>
      <c r="D6" s="615"/>
      <c r="E6" s="453"/>
    </row>
    <row r="7" spans="1:4" ht="15.75">
      <c r="A7" s="10"/>
      <c r="B7" s="10"/>
      <c r="C7" s="10"/>
      <c r="D7" s="10"/>
    </row>
    <row r="8" spans="1:4" ht="15.75">
      <c r="A8" s="10"/>
      <c r="B8" s="10"/>
      <c r="C8" s="10"/>
      <c r="D8" s="10"/>
    </row>
    <row r="9" spans="1:4" ht="16.5" thickBot="1">
      <c r="A9" s="10"/>
      <c r="B9" s="10"/>
      <c r="C9" s="10"/>
      <c r="D9" s="10"/>
    </row>
    <row r="10" spans="1:5" s="38" customFormat="1" ht="19.5" customHeight="1" thickBot="1">
      <c r="A10" s="610" t="s">
        <v>141</v>
      </c>
      <c r="B10" s="610" t="s">
        <v>218</v>
      </c>
      <c r="C10" s="610" t="s">
        <v>219</v>
      </c>
      <c r="D10" s="593"/>
      <c r="E10" s="625" t="s">
        <v>457</v>
      </c>
    </row>
    <row r="11" spans="1:5" ht="19.5" customHeight="1" thickBot="1">
      <c r="A11" s="626"/>
      <c r="B11" s="626"/>
      <c r="C11" s="628"/>
      <c r="D11" s="629"/>
      <c r="E11" s="625"/>
    </row>
    <row r="12" spans="1:5" ht="19.5" customHeight="1" thickBot="1">
      <c r="A12" s="626"/>
      <c r="B12" s="181" t="s">
        <v>220</v>
      </c>
      <c r="C12" s="183" t="s">
        <v>221</v>
      </c>
      <c r="D12" s="184" t="s">
        <v>222</v>
      </c>
      <c r="E12" s="625"/>
    </row>
    <row r="13" spans="1:5" ht="19.5" customHeight="1" thickBot="1">
      <c r="A13" s="626"/>
      <c r="B13" s="181" t="s">
        <v>223</v>
      </c>
      <c r="C13" s="185" t="s">
        <v>224</v>
      </c>
      <c r="D13" s="186" t="s">
        <v>225</v>
      </c>
      <c r="E13" s="625"/>
    </row>
    <row r="14" spans="1:5" ht="19.5" customHeight="1" thickBot="1">
      <c r="A14" s="627"/>
      <c r="B14" s="187"/>
      <c r="C14" s="633" t="s">
        <v>226</v>
      </c>
      <c r="D14" s="634"/>
      <c r="E14" s="625"/>
    </row>
    <row r="15" spans="1:5" ht="39.75" customHeight="1">
      <c r="A15" s="98" t="s">
        <v>72</v>
      </c>
      <c r="B15" s="188"/>
      <c r="C15" s="189"/>
      <c r="D15" s="190"/>
      <c r="E15" s="340"/>
    </row>
    <row r="16" spans="1:5" ht="19.5" customHeight="1">
      <c r="A16" s="99" t="s">
        <v>397</v>
      </c>
      <c r="B16" s="191">
        <f aca="true" t="shared" si="0" ref="B16:B23">SUM(C16+D16)</f>
        <v>116</v>
      </c>
      <c r="C16" s="192">
        <v>116</v>
      </c>
      <c r="D16" s="193"/>
      <c r="E16" s="454"/>
    </row>
    <row r="17" spans="1:5" ht="19.5" customHeight="1">
      <c r="A17" s="100" t="s">
        <v>68</v>
      </c>
      <c r="B17" s="195">
        <f t="shared" si="0"/>
        <v>27</v>
      </c>
      <c r="C17" s="196">
        <v>26</v>
      </c>
      <c r="D17" s="197">
        <v>1</v>
      </c>
      <c r="E17" s="455">
        <v>4</v>
      </c>
    </row>
    <row r="18" spans="1:5" ht="19.5" customHeight="1">
      <c r="A18" s="100" t="s">
        <v>393</v>
      </c>
      <c r="B18" s="195">
        <f t="shared" si="0"/>
        <v>4</v>
      </c>
      <c r="C18" s="273">
        <v>3</v>
      </c>
      <c r="D18" s="274">
        <v>1</v>
      </c>
      <c r="E18" s="457">
        <v>6</v>
      </c>
    </row>
    <row r="19" spans="1:5" ht="19.5" customHeight="1" thickBot="1">
      <c r="A19" s="100" t="s">
        <v>150</v>
      </c>
      <c r="B19" s="198">
        <f t="shared" si="0"/>
        <v>42</v>
      </c>
      <c r="C19" s="199">
        <v>40</v>
      </c>
      <c r="D19" s="200">
        <v>2</v>
      </c>
      <c r="E19" s="456" t="s">
        <v>458</v>
      </c>
    </row>
    <row r="20" spans="1:5" ht="39.75" customHeight="1" thickBot="1">
      <c r="A20" s="103" t="s">
        <v>71</v>
      </c>
      <c r="B20" s="201">
        <f t="shared" si="0"/>
        <v>189</v>
      </c>
      <c r="C20" s="202">
        <f>SUM(C16:C19)</f>
        <v>185</v>
      </c>
      <c r="D20" s="202">
        <f>SUM(D16:D19)</f>
        <v>4</v>
      </c>
      <c r="E20" s="129"/>
    </row>
    <row r="21" spans="1:5" ht="19.5" customHeight="1" thickBot="1">
      <c r="A21" s="101" t="s">
        <v>94</v>
      </c>
      <c r="B21" s="201">
        <f t="shared" si="0"/>
        <v>61</v>
      </c>
      <c r="C21" s="202">
        <v>61</v>
      </c>
      <c r="D21" s="202"/>
      <c r="E21" s="129"/>
    </row>
    <row r="22" spans="1:5" ht="19.5" customHeight="1" thickBot="1">
      <c r="A22" s="101" t="s">
        <v>395</v>
      </c>
      <c r="B22" s="201">
        <f t="shared" si="0"/>
        <v>4</v>
      </c>
      <c r="C22" s="202">
        <v>4</v>
      </c>
      <c r="D22" s="202"/>
      <c r="E22" s="129"/>
    </row>
    <row r="23" spans="1:5" ht="19.5" customHeight="1" thickBot="1">
      <c r="A23" s="102" t="s">
        <v>95</v>
      </c>
      <c r="B23" s="201">
        <f t="shared" si="0"/>
        <v>250</v>
      </c>
      <c r="C23" s="202">
        <f>C20+C21</f>
        <v>246</v>
      </c>
      <c r="D23" s="202">
        <f>D20+D21</f>
        <v>4</v>
      </c>
      <c r="E23" s="129"/>
    </row>
    <row r="24" spans="1:4" ht="12.75">
      <c r="A24" s="203"/>
      <c r="B24" s="203"/>
      <c r="C24" s="203"/>
      <c r="D24" s="203"/>
    </row>
    <row r="25" ht="12.75">
      <c r="A25" s="204"/>
    </row>
    <row r="26" ht="12.75">
      <c r="A26" s="204"/>
    </row>
    <row r="27" ht="12.75">
      <c r="A27" s="204"/>
    </row>
    <row r="28" spans="1:4" ht="12.75">
      <c r="A28" s="205"/>
      <c r="B28" s="632"/>
      <c r="C28" s="632"/>
      <c r="D28" s="632"/>
    </row>
    <row r="29" spans="1:3" ht="12.75">
      <c r="A29" s="206"/>
      <c r="B29" s="207"/>
      <c r="C29" s="208"/>
    </row>
    <row r="30" spans="1:3" ht="12.75">
      <c r="A30" s="206"/>
      <c r="B30" s="207"/>
      <c r="C30" s="208"/>
    </row>
    <row r="31" spans="1:4" ht="12.75">
      <c r="A31" s="205"/>
      <c r="B31" s="632"/>
      <c r="C31" s="632"/>
      <c r="D31" s="632"/>
    </row>
    <row r="32" spans="1:4" ht="12.75">
      <c r="A32" s="206"/>
      <c r="B32" s="630"/>
      <c r="C32" s="630"/>
      <c r="D32" s="630"/>
    </row>
    <row r="33" spans="1:4" ht="12.75">
      <c r="A33" s="209"/>
      <c r="B33" s="630"/>
      <c r="C33" s="630"/>
      <c r="D33" s="630"/>
    </row>
    <row r="34" spans="1:3" ht="12.75">
      <c r="A34" s="209"/>
      <c r="B34" s="207"/>
      <c r="C34" s="208"/>
    </row>
    <row r="35" spans="1:4" ht="12.75">
      <c r="A35" s="209"/>
      <c r="B35" s="630"/>
      <c r="C35" s="630"/>
      <c r="D35" s="630"/>
    </row>
    <row r="36" spans="1:4" ht="12.75">
      <c r="A36" s="209"/>
      <c r="B36" s="630"/>
      <c r="C36" s="630"/>
      <c r="D36" s="630"/>
    </row>
    <row r="37" spans="1:3" ht="12.75">
      <c r="A37" s="209"/>
      <c r="B37" s="207"/>
      <c r="C37" s="208"/>
    </row>
    <row r="38" spans="1:3" ht="12.75">
      <c r="A38" s="210"/>
      <c r="B38" s="211"/>
      <c r="C38" s="208"/>
    </row>
    <row r="39" spans="1:4" ht="12.75">
      <c r="A39" s="210"/>
      <c r="B39" s="631"/>
      <c r="C39" s="631"/>
      <c r="D39" s="631"/>
    </row>
    <row r="40" spans="1:4" ht="12.75">
      <c r="A40" s="210"/>
      <c r="B40" s="630"/>
      <c r="C40" s="630"/>
      <c r="D40" s="630"/>
    </row>
    <row r="41" spans="1:4" ht="12.75">
      <c r="A41" s="210"/>
      <c r="B41" s="630"/>
      <c r="C41" s="630"/>
      <c r="D41" s="630"/>
    </row>
    <row r="42" spans="1:4" ht="12.75">
      <c r="A42" s="210"/>
      <c r="B42" s="630"/>
      <c r="C42" s="630"/>
      <c r="D42" s="630"/>
    </row>
  </sheetData>
  <sheetProtection/>
  <mergeCells count="17">
    <mergeCell ref="B32:D32"/>
    <mergeCell ref="B31:D31"/>
    <mergeCell ref="B33:D33"/>
    <mergeCell ref="C14:D14"/>
    <mergeCell ref="B28:D28"/>
    <mergeCell ref="B42:D42"/>
    <mergeCell ref="B39:D39"/>
    <mergeCell ref="B40:D40"/>
    <mergeCell ref="B35:D35"/>
    <mergeCell ref="B36:D36"/>
    <mergeCell ref="B41:D41"/>
    <mergeCell ref="A5:E5"/>
    <mergeCell ref="E10:E14"/>
    <mergeCell ref="A6:D6"/>
    <mergeCell ref="A10:A14"/>
    <mergeCell ref="B10:B11"/>
    <mergeCell ref="C10:D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PH_komp</cp:lastModifiedBy>
  <cp:lastPrinted>2013-02-18T07:37:07Z</cp:lastPrinted>
  <dcterms:created xsi:type="dcterms:W3CDTF">2009-01-12T09:23:48Z</dcterms:created>
  <dcterms:modified xsi:type="dcterms:W3CDTF">2013-02-18T09:58:52Z</dcterms:modified>
  <cp:category/>
  <cp:version/>
  <cp:contentType/>
  <cp:contentStatus/>
</cp:coreProperties>
</file>